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1320" windowHeight="19860" tabRatio="222" activeTab="0"/>
  </bookViews>
  <sheets>
    <sheet name="30 year" sheetId="1" r:id="rId1"/>
    <sheet name="15 year" sheetId="2" r:id="rId2"/>
  </sheets>
  <definedNames/>
  <calcPr fullCalcOnLoad="1"/>
</workbook>
</file>

<file path=xl/sharedStrings.xml><?xml version="1.0" encoding="utf-8"?>
<sst xmlns="http://schemas.openxmlformats.org/spreadsheetml/2006/main" count="96" uniqueCount="24">
  <si>
    <t xml:space="preserve">THIS SPREADSHEET COURTESY OF </t>
  </si>
  <si>
    <t>HTTP://WWW.BLOG.JOETAXPAYER.COM</t>
  </si>
  <si>
    <t>30 YEAR AMORTIZATION</t>
  </si>
  <si>
    <t>Loan Amount</t>
  </si>
  <si>
    <t>Tot Interest now projected</t>
  </si>
  <si>
    <t xml:space="preserve"> </t>
  </si>
  <si>
    <t xml:space="preserve">Note: On this sheet, you may change </t>
  </si>
  <si>
    <t>Interest Rate</t>
  </si>
  <si>
    <t>Tot Interest Cancelled</t>
  </si>
  <si>
    <t xml:space="preserve">the loan amount, interest rate, and </t>
  </si>
  <si>
    <t>Payment</t>
  </si>
  <si>
    <t xml:space="preserve">the monthly prepayments. All the cells </t>
  </si>
  <si>
    <t>Tot Interest original</t>
  </si>
  <si>
    <r>
      <t xml:space="preserve">you may change are in </t>
    </r>
    <r>
      <rPr>
        <b/>
        <sz val="10"/>
        <rFont val="Verdana"/>
        <family val="2"/>
      </rPr>
      <t>bold.</t>
    </r>
    <r>
      <rPr>
        <sz val="10"/>
        <rFont val="Verdana"/>
        <family val="2"/>
      </rPr>
      <t xml:space="preserve"> </t>
    </r>
  </si>
  <si>
    <t>Extra</t>
  </si>
  <si>
    <t>Balance</t>
  </si>
  <si>
    <t>Months</t>
  </si>
  <si>
    <t>Interest</t>
  </si>
  <si>
    <t>Month</t>
  </si>
  <si>
    <t>Principal</t>
  </si>
  <si>
    <t>Remaining</t>
  </si>
  <si>
    <t>Cancelled</t>
  </si>
  <si>
    <t>15 YEAR AMORTIZATION</t>
  </si>
  <si>
    <t>HTTP://WWW.JOETAXPAYER.COM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</si>
</sst>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[$$-409]#,##0.00"/>
    <numFmt numFmtId="166" formatCode="0.0"/>
  </numFmts>
  <fonts count="6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sz val="9"/>
      <name val="Geneva"/>
      <family val="2"/>
    </font>
    <font>
      <u val="single"/>
      <sz val="10"/>
      <color indexed="36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3" fillId="0" borderId="0" xfId="2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hidden="1"/>
    </xf>
    <xf numFmtId="10" fontId="2" fillId="0" borderId="0" xfId="0" applyNumberFormat="1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" fontId="0" fillId="0" borderId="0" xfId="0" applyNumberForma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right"/>
      <protection hidden="1"/>
    </xf>
    <xf numFmtId="165" fontId="4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G.JOETAXPAYER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G.JOETAXPAYER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4"/>
  <sheetViews>
    <sheetView tabSelected="1" workbookViewId="0" topLeftCell="A1">
      <selection activeCell="I17" sqref="I17"/>
    </sheetView>
  </sheetViews>
  <sheetFormatPr defaultColWidth="11.00390625" defaultRowHeight="12.75"/>
  <cols>
    <col min="1" max="1" width="18.125" style="0" customWidth="1"/>
    <col min="2" max="2" width="10.125" style="0" customWidth="1"/>
    <col min="3" max="3" width="10.875" style="1" customWidth="1"/>
    <col min="4" max="5" width="13.75390625" style="1" customWidth="1"/>
    <col min="6" max="6" width="10.875" style="2" customWidth="1"/>
    <col min="7" max="7" width="13.25390625" style="1" customWidth="1"/>
    <col min="8" max="8" width="13.875" style="1" customWidth="1"/>
    <col min="9" max="9" width="11.125" style="1" customWidth="1"/>
    <col min="11" max="11" width="34.25390625" style="0" customWidth="1"/>
  </cols>
  <sheetData>
    <row r="2" spans="3:6" ht="12.75">
      <c r="C2" s="1" t="s">
        <v>0</v>
      </c>
      <c r="F2" s="3" t="s">
        <v>23</v>
      </c>
    </row>
    <row r="4" spans="4:10" ht="12.75">
      <c r="D4"/>
      <c r="E4" s="1" t="s">
        <v>2</v>
      </c>
      <c r="F4" s="4"/>
      <c r="H4" s="5"/>
      <c r="J4" s="1"/>
    </row>
    <row r="5" spans="2:11" ht="12.75">
      <c r="B5" t="s">
        <v>3</v>
      </c>
      <c r="D5" s="6">
        <v>200000</v>
      </c>
      <c r="F5" s="4" t="s">
        <v>4</v>
      </c>
      <c r="H5" s="7">
        <f>E373</f>
        <v>64551.23059813584</v>
      </c>
      <c r="I5" s="1" t="s">
        <v>5</v>
      </c>
      <c r="J5" s="1"/>
      <c r="K5" t="s">
        <v>6</v>
      </c>
    </row>
    <row r="6" spans="2:12" ht="12.75">
      <c r="B6" t="s">
        <v>7</v>
      </c>
      <c r="D6" s="8">
        <v>0.06</v>
      </c>
      <c r="F6" s="4" t="s">
        <v>8</v>
      </c>
      <c r="H6" s="7">
        <f>D8-H5</f>
        <v>167125.14751185058</v>
      </c>
      <c r="J6" s="1"/>
      <c r="K6" t="s">
        <v>9</v>
      </c>
      <c r="L6" t="s">
        <v>5</v>
      </c>
    </row>
    <row r="7" spans="2:12" ht="12.75">
      <c r="B7" t="s">
        <v>10</v>
      </c>
      <c r="D7" s="9">
        <f>-PMT(D$6/12,30*12,D$5,0)</f>
        <v>1199.101050305518</v>
      </c>
      <c r="F7" s="10"/>
      <c r="H7" s="5"/>
      <c r="J7" s="1"/>
      <c r="K7" t="s">
        <v>11</v>
      </c>
      <c r="L7" t="s">
        <v>5</v>
      </c>
    </row>
    <row r="8" spans="2:11" ht="12.75">
      <c r="B8" t="s">
        <v>12</v>
      </c>
      <c r="D8" s="7">
        <f>(C12*360)-D5</f>
        <v>231676.37810998643</v>
      </c>
      <c r="F8" s="10"/>
      <c r="H8" s="5"/>
      <c r="J8" s="1"/>
      <c r="K8" t="s">
        <v>13</v>
      </c>
    </row>
    <row r="9" ht="12.75">
      <c r="B9" s="11"/>
    </row>
    <row r="10" spans="6:9" ht="12.75">
      <c r="F10" s="12" t="s">
        <v>14</v>
      </c>
      <c r="G10" s="13" t="s">
        <v>15</v>
      </c>
      <c r="H10" s="13" t="s">
        <v>16</v>
      </c>
      <c r="I10" s="13" t="s">
        <v>17</v>
      </c>
    </row>
    <row r="11" spans="2:9" ht="12.75">
      <c r="B11" s="14" t="s">
        <v>18</v>
      </c>
      <c r="C11" s="1" t="s">
        <v>10</v>
      </c>
      <c r="D11" s="1" t="s">
        <v>19</v>
      </c>
      <c r="E11" s="1" t="s">
        <v>17</v>
      </c>
      <c r="F11" s="12" t="s">
        <v>10</v>
      </c>
      <c r="G11" s="15">
        <f>D5</f>
        <v>200000</v>
      </c>
      <c r="H11" s="13" t="s">
        <v>20</v>
      </c>
      <c r="I11" s="13" t="s">
        <v>21</v>
      </c>
    </row>
    <row r="12" spans="2:11" ht="12.75">
      <c r="B12" s="14">
        <v>1</v>
      </c>
      <c r="C12" s="16">
        <f aca="true" t="shared" si="0" ref="C12:C23">-PMT(D$6/12,30*12,D$5,0)</f>
        <v>1199.101050305518</v>
      </c>
      <c r="D12" s="17">
        <f>C12-E12</f>
        <v>199.1010503055179</v>
      </c>
      <c r="E12" s="17">
        <f aca="true" t="shared" si="1" ref="E12:E75">G11*D$6/12</f>
        <v>1000</v>
      </c>
      <c r="F12" s="18">
        <v>4500</v>
      </c>
      <c r="G12" s="17">
        <f>G11-D12-F12</f>
        <v>195300.89894969447</v>
      </c>
      <c r="H12" s="23">
        <f aca="true" t="shared" si="2" ref="H12:H75">NPER(D$6/12,-C$12,G12,0)</f>
        <v>337.6345763811084</v>
      </c>
      <c r="I12" s="17">
        <f>((360-H12-B12)*C12)-F12</f>
        <v>21119.301901635252</v>
      </c>
      <c r="J12" s="19" t="s">
        <v>5</v>
      </c>
      <c r="K12" t="s">
        <v>5</v>
      </c>
    </row>
    <row r="13" spans="2:11" ht="12.75">
      <c r="B13" s="14">
        <f>B12+1</f>
        <v>2</v>
      </c>
      <c r="C13" s="16">
        <f t="shared" si="0"/>
        <v>1199.101050305518</v>
      </c>
      <c r="D13" s="17">
        <f aca="true" t="shared" si="3" ref="D13:D76">C13-E13</f>
        <v>222.5965555570457</v>
      </c>
      <c r="E13" s="17">
        <f t="shared" si="1"/>
        <v>976.5044947484722</v>
      </c>
      <c r="F13" s="18">
        <v>1000</v>
      </c>
      <c r="G13" s="17">
        <f aca="true" t="shared" si="4" ref="G13:G23">G12-D13-F13</f>
        <v>194078.30239413743</v>
      </c>
      <c r="H13" s="23">
        <f t="shared" si="2"/>
        <v>332.2026733442706</v>
      </c>
      <c r="I13" s="17">
        <f>IF(E14&gt;0,(360-H13-B13)*C13-SUM(F$12:F13),0)</f>
        <v>25433.60148795968</v>
      </c>
      <c r="K13" s="11" t="s">
        <v>5</v>
      </c>
    </row>
    <row r="14" spans="2:11" ht="12.75">
      <c r="B14" s="14">
        <f aca="true" t="shared" si="5" ref="B14:B77">B13+1</f>
        <v>3</v>
      </c>
      <c r="C14" s="16">
        <f t="shared" si="0"/>
        <v>1199.101050305518</v>
      </c>
      <c r="D14" s="17">
        <f t="shared" si="3"/>
        <v>228.70953833483077</v>
      </c>
      <c r="E14" s="17">
        <f t="shared" si="1"/>
        <v>970.3915119706871</v>
      </c>
      <c r="F14" s="18">
        <v>1000</v>
      </c>
      <c r="G14" s="17">
        <f t="shared" si="4"/>
        <v>192849.5928558026</v>
      </c>
      <c r="H14" s="23">
        <f t="shared" si="2"/>
        <v>326.887961510933</v>
      </c>
      <c r="I14" s="17">
        <f>IF(E15&gt;0,(360-H14-B14)*C14-SUM(F$12:F14),0)</f>
        <v>29607.37697908042</v>
      </c>
      <c r="K14" s="11" t="s">
        <v>5</v>
      </c>
    </row>
    <row r="15" spans="2:12" ht="12.75">
      <c r="B15" s="14">
        <f t="shared" si="5"/>
        <v>4</v>
      </c>
      <c r="C15" s="16">
        <f t="shared" si="0"/>
        <v>1199.101050305518</v>
      </c>
      <c r="D15" s="17">
        <f t="shared" si="3"/>
        <v>234.8530860265049</v>
      </c>
      <c r="E15" s="17">
        <f t="shared" si="1"/>
        <v>964.247964279013</v>
      </c>
      <c r="F15" s="18">
        <v>1000</v>
      </c>
      <c r="G15" s="17">
        <f t="shared" si="4"/>
        <v>191614.7397697761</v>
      </c>
      <c r="H15" s="23">
        <f t="shared" si="2"/>
        <v>321.68494400962265</v>
      </c>
      <c r="I15" s="17">
        <f>IF(E16&gt;0,(360-H15-B15)*C15-SUM(F$12:F15),0)</f>
        <v>33647.21967935413</v>
      </c>
      <c r="K15" s="11" t="s">
        <v>5</v>
      </c>
      <c r="L15" t="s">
        <v>5</v>
      </c>
    </row>
    <row r="16" spans="2:11" ht="12.75">
      <c r="B16" s="14">
        <f t="shared" si="5"/>
        <v>5</v>
      </c>
      <c r="C16" s="16">
        <f t="shared" si="0"/>
        <v>1199.101050305518</v>
      </c>
      <c r="D16" s="17">
        <f t="shared" si="3"/>
        <v>241.02735145663758</v>
      </c>
      <c r="E16" s="17">
        <f t="shared" si="1"/>
        <v>958.0736988488803</v>
      </c>
      <c r="F16" s="18">
        <v>1000</v>
      </c>
      <c r="G16" s="17">
        <f t="shared" si="4"/>
        <v>190373.71241831945</v>
      </c>
      <c r="H16" s="23">
        <f t="shared" si="2"/>
        <v>316.5885005748983</v>
      </c>
      <c r="I16" s="17">
        <f>IF(E17&gt;0,(360-H16-B16)*C16-SUM(F$12:F16),0)</f>
        <v>37559.269304449226</v>
      </c>
      <c r="J16" s="19" t="s">
        <v>5</v>
      </c>
      <c r="K16" s="11" t="s">
        <v>5</v>
      </c>
    </row>
    <row r="17" spans="2:12" ht="12.75">
      <c r="B17" s="14">
        <f t="shared" si="5"/>
        <v>6</v>
      </c>
      <c r="C17" s="16">
        <f t="shared" si="0"/>
        <v>1199.101050305518</v>
      </c>
      <c r="D17" s="17">
        <f t="shared" si="3"/>
        <v>247.23248821392065</v>
      </c>
      <c r="E17" s="17">
        <f t="shared" si="1"/>
        <v>951.8685620915973</v>
      </c>
      <c r="F17" s="18">
        <v>1000</v>
      </c>
      <c r="G17" s="17">
        <f t="shared" si="4"/>
        <v>189126.47993010553</v>
      </c>
      <c r="H17" s="23">
        <f t="shared" si="2"/>
        <v>311.5938539114243</v>
      </c>
      <c r="I17" s="17">
        <f>IF(E18&gt;0,(360-H17-B17)*C17-SUM(F$12:F17),0)</f>
        <v>41349.25431422038</v>
      </c>
      <c r="J17" s="19" t="s">
        <v>5</v>
      </c>
      <c r="K17" s="11" t="s">
        <v>5</v>
      </c>
      <c r="L17" s="19" t="s">
        <v>5</v>
      </c>
    </row>
    <row r="18" spans="2:11" ht="12.75">
      <c r="B18" s="14">
        <f t="shared" si="5"/>
        <v>7</v>
      </c>
      <c r="C18" s="16">
        <f t="shared" si="0"/>
        <v>1199.101050305518</v>
      </c>
      <c r="D18" s="17">
        <f t="shared" si="3"/>
        <v>253.46865065499026</v>
      </c>
      <c r="E18" s="17">
        <f t="shared" si="1"/>
        <v>945.6323996505276</v>
      </c>
      <c r="F18" s="18">
        <v>1000</v>
      </c>
      <c r="G18" s="17">
        <f t="shared" si="4"/>
        <v>187873.01127945055</v>
      </c>
      <c r="H18" s="23">
        <f t="shared" si="2"/>
        <v>306.6965397313534</v>
      </c>
      <c r="I18" s="17">
        <f>IF(E19&gt;0,(360-H18-B18)*C18-SUM(F$12:F18),0)</f>
        <v>45022.52784091393</v>
      </c>
      <c r="J18" s="19" t="s">
        <v>5</v>
      </c>
      <c r="K18" t="s">
        <v>5</v>
      </c>
    </row>
    <row r="19" spans="2:9" ht="12.75">
      <c r="B19" s="14">
        <f t="shared" si="5"/>
        <v>8</v>
      </c>
      <c r="C19" s="16">
        <f t="shared" si="0"/>
        <v>1199.101050305518</v>
      </c>
      <c r="D19" s="17">
        <f t="shared" si="3"/>
        <v>259.7359939082652</v>
      </c>
      <c r="E19" s="17">
        <f t="shared" si="1"/>
        <v>939.3650563972527</v>
      </c>
      <c r="F19" s="18">
        <v>1000</v>
      </c>
      <c r="G19" s="17">
        <f t="shared" si="4"/>
        <v>186613.2752855423</v>
      </c>
      <c r="H19" s="23">
        <f t="shared" si="2"/>
        <v>301.89237999390605</v>
      </c>
      <c r="I19" s="17">
        <f>IF(E20&gt;0,(360-H19-B19)*C19-SUM(F$12:F19),0)</f>
        <v>48584.09977761704</v>
      </c>
    </row>
    <row r="20" spans="2:9" ht="12.75">
      <c r="B20" s="14">
        <f t="shared" si="5"/>
        <v>9</v>
      </c>
      <c r="C20" s="16">
        <f t="shared" si="0"/>
        <v>1199.101050305518</v>
      </c>
      <c r="D20" s="17">
        <f t="shared" si="3"/>
        <v>266.0346738778064</v>
      </c>
      <c r="E20" s="17">
        <f t="shared" si="1"/>
        <v>933.0663764277115</v>
      </c>
      <c r="F20" s="18">
        <v>1000</v>
      </c>
      <c r="G20" s="17">
        <f t="shared" si="4"/>
        <v>185347.24061166449</v>
      </c>
      <c r="H20" s="23">
        <f t="shared" si="2"/>
        <v>297.17745894505026</v>
      </c>
      <c r="I20" s="17">
        <f>IF(E21&gt;0,(360-H20-B20)*C20-SUM(F$12:F20),0)</f>
        <v>52038.66550910209</v>
      </c>
    </row>
    <row r="21" spans="2:9" ht="12.75">
      <c r="B21" s="14">
        <f t="shared" si="5"/>
        <v>10</v>
      </c>
      <c r="C21" s="16">
        <f t="shared" si="0"/>
        <v>1199.101050305518</v>
      </c>
      <c r="D21" s="17">
        <f t="shared" si="3"/>
        <v>272.3648472471956</v>
      </c>
      <c r="E21" s="17">
        <f t="shared" si="1"/>
        <v>926.7362030583223</v>
      </c>
      <c r="F21" s="18">
        <v>1000</v>
      </c>
      <c r="G21" s="17">
        <f t="shared" si="4"/>
        <v>184074.8757644173</v>
      </c>
      <c r="H21" s="23">
        <f t="shared" si="2"/>
        <v>292.5481016128884</v>
      </c>
      <c r="I21" s="17">
        <f>IF(E22&gt;0,(360-H21-B21)*C21-SUM(F$12:F21),0)</f>
        <v>55390.63169803143</v>
      </c>
    </row>
    <row r="22" spans="2:9" ht="12.75">
      <c r="B22" s="14">
        <f t="shared" si="5"/>
        <v>11</v>
      </c>
      <c r="C22" s="16">
        <f t="shared" si="0"/>
        <v>1199.101050305518</v>
      </c>
      <c r="D22" s="17">
        <f t="shared" si="3"/>
        <v>278.7266714834316</v>
      </c>
      <c r="E22" s="17">
        <f t="shared" si="1"/>
        <v>920.3743788220863</v>
      </c>
      <c r="F22" s="18">
        <v>1000</v>
      </c>
      <c r="G22" s="17">
        <f t="shared" si="4"/>
        <v>182796.14909293386</v>
      </c>
      <c r="H22" s="23">
        <f t="shared" si="2"/>
        <v>288.00085446278365</v>
      </c>
      <c r="I22" s="17">
        <f>IF(E23&gt;0,(360-H22-B22)*C22-SUM(F$12:F22),0)</f>
        <v>58644.13948141527</v>
      </c>
    </row>
    <row r="23" spans="2:11" ht="12.75">
      <c r="B23" s="14">
        <f t="shared" si="5"/>
        <v>12</v>
      </c>
      <c r="C23" s="16">
        <f t="shared" si="0"/>
        <v>1199.101050305518</v>
      </c>
      <c r="D23" s="17">
        <f t="shared" si="3"/>
        <v>285.1203048408486</v>
      </c>
      <c r="E23" s="17">
        <f t="shared" si="1"/>
        <v>913.9807454646693</v>
      </c>
      <c r="F23" s="18">
        <v>1000</v>
      </c>
      <c r="G23" s="17">
        <f t="shared" si="4"/>
        <v>181511.028788093</v>
      </c>
      <c r="H23" s="23">
        <f t="shared" si="2"/>
        <v>283.53246795705525</v>
      </c>
      <c r="I23" s="17">
        <f>IF(E24&gt;0,(360-H23-B23)*C23-SUM(F$12:F23),0)</f>
        <v>61803.08538329968</v>
      </c>
      <c r="J23" t="s">
        <v>5</v>
      </c>
      <c r="K23" s="19" t="s">
        <v>5</v>
      </c>
    </row>
    <row r="24" spans="2:9" ht="12.75">
      <c r="B24" s="14">
        <f t="shared" si="5"/>
        <v>13</v>
      </c>
      <c r="C24" s="16">
        <f aca="true" t="shared" si="6" ref="C24:C87">IF(G23&gt;0,-PMT(D$6/12,30*12,D$5,0),0)</f>
        <v>1199.101050305518</v>
      </c>
      <c r="D24" s="17">
        <f t="shared" si="3"/>
        <v>291.54590636505293</v>
      </c>
      <c r="E24" s="17">
        <f t="shared" si="1"/>
        <v>907.555143940465</v>
      </c>
      <c r="F24" s="18">
        <v>1000</v>
      </c>
      <c r="G24" s="20">
        <f>IF((G23-D24-F24)&gt;0,G23-D24-F24,0)</f>
        <v>180219.48288172795</v>
      </c>
      <c r="H24" s="23">
        <f t="shared" si="2"/>
        <v>279.13988079856813</v>
      </c>
      <c r="I24" s="17">
        <f>IF(E25&gt;0,(360-H24-B24)*C24-SUM(F$12:F24),0)</f>
        <v>64871.1402082946</v>
      </c>
    </row>
    <row r="25" spans="2:9" ht="12.75">
      <c r="B25" s="14">
        <f t="shared" si="5"/>
        <v>14</v>
      </c>
      <c r="C25" s="16">
        <f t="shared" si="6"/>
        <v>1199.101050305518</v>
      </c>
      <c r="D25" s="17">
        <f t="shared" si="3"/>
        <v>298.0036358968781</v>
      </c>
      <c r="E25" s="17">
        <f t="shared" si="1"/>
        <v>901.0974144086398</v>
      </c>
      <c r="F25" s="18">
        <v>1000</v>
      </c>
      <c r="G25" s="20">
        <f aca="true" t="shared" si="7" ref="G25:G88">IF((G24-D25-F25)&gt;0,G24-D25-F25,0)</f>
        <v>178921.47924583108</v>
      </c>
      <c r="H25" s="23">
        <f t="shared" si="2"/>
        <v>274.8202056668069</v>
      </c>
      <c r="I25" s="17">
        <f>IF(E26&gt;0,(360-H25-B25)*C25-SUM(F$12:F25),0)</f>
        <v>67851.76614546262</v>
      </c>
    </row>
    <row r="26" spans="2:9" ht="12.75">
      <c r="B26" s="14">
        <f t="shared" si="5"/>
        <v>15</v>
      </c>
      <c r="C26" s="16">
        <f t="shared" si="6"/>
        <v>1199.101050305518</v>
      </c>
      <c r="D26" s="17">
        <f t="shared" si="3"/>
        <v>304.49365407636253</v>
      </c>
      <c r="E26" s="17">
        <f t="shared" si="1"/>
        <v>894.6073962291554</v>
      </c>
      <c r="F26" s="18">
        <v>1000</v>
      </c>
      <c r="G26" s="20">
        <f t="shared" si="7"/>
        <v>177616.98559175472</v>
      </c>
      <c r="H26" s="23">
        <f t="shared" si="2"/>
        <v>270.5707162799378</v>
      </c>
      <c r="I26" s="17">
        <f>IF(E27&gt;0,(360-H26-B26)*C26-SUM(F$12:F26),0)</f>
        <v>70748.23228221395</v>
      </c>
    </row>
    <row r="27" spans="2:9" ht="12.75">
      <c r="B27" s="14">
        <f t="shared" si="5"/>
        <v>16</v>
      </c>
      <c r="C27" s="16">
        <f t="shared" si="6"/>
        <v>1199.101050305518</v>
      </c>
      <c r="D27" s="17">
        <f t="shared" si="3"/>
        <v>311.0161223467443</v>
      </c>
      <c r="E27" s="17">
        <f t="shared" si="1"/>
        <v>888.0849279587736</v>
      </c>
      <c r="F27" s="18">
        <v>1000</v>
      </c>
      <c r="G27" s="20">
        <f t="shared" si="7"/>
        <v>176305.96946940798</v>
      </c>
      <c r="H27" s="23">
        <f t="shared" si="2"/>
        <v>266.3888356376363</v>
      </c>
      <c r="I27" s="17">
        <f>IF(E28&gt;0,(360-H27-B27)*C27-SUM(F$12:F27),0)</f>
        <v>73563.62870234449</v>
      </c>
    </row>
    <row r="28" spans="2:9" ht="12.75">
      <c r="B28" s="14">
        <f t="shared" si="5"/>
        <v>17</v>
      </c>
      <c r="C28" s="16">
        <f t="shared" si="6"/>
        <v>1199.101050305518</v>
      </c>
      <c r="D28" s="17">
        <f t="shared" si="3"/>
        <v>317.571202958478</v>
      </c>
      <c r="E28" s="17">
        <f t="shared" si="1"/>
        <v>881.5298473470399</v>
      </c>
      <c r="F28" s="18">
        <v>1000</v>
      </c>
      <c r="G28" s="20">
        <f t="shared" si="7"/>
        <v>174988.3982664495</v>
      </c>
      <c r="H28" s="23">
        <f t="shared" si="2"/>
        <v>262.27212531768174</v>
      </c>
      <c r="I28" s="17">
        <f>IF(E29&gt;0,(360-H28-B28)*C28-SUM(F$12:F28),0)</f>
        <v>76300.87932050005</v>
      </c>
    </row>
    <row r="29" spans="2:9" ht="12.75">
      <c r="B29" s="14">
        <f t="shared" si="5"/>
        <v>18</v>
      </c>
      <c r="C29" s="16">
        <f t="shared" si="6"/>
        <v>1199.101050305518</v>
      </c>
      <c r="D29" s="17">
        <f t="shared" si="3"/>
        <v>324.15905897327036</v>
      </c>
      <c r="E29" s="17">
        <f t="shared" si="1"/>
        <v>874.9419913322475</v>
      </c>
      <c r="F29" s="18">
        <v>1000</v>
      </c>
      <c r="G29" s="20">
        <f t="shared" si="7"/>
        <v>173664.23920747623</v>
      </c>
      <c r="H29" s="23">
        <f t="shared" si="2"/>
        <v>258.21827571497516</v>
      </c>
      <c r="I29" s="17">
        <f>IF(E30&gt;0,(360-H29-B29)*C29-SUM(F$12:F29),0)</f>
        <v>78962.7535865806</v>
      </c>
    </row>
    <row r="30" spans="2:9" ht="12.75">
      <c r="B30" s="14">
        <f t="shared" si="5"/>
        <v>19</v>
      </c>
      <c r="C30" s="16">
        <f t="shared" si="6"/>
        <v>1199.101050305518</v>
      </c>
      <c r="D30" s="17">
        <f t="shared" si="3"/>
        <v>330.7798542681368</v>
      </c>
      <c r="E30" s="17">
        <f t="shared" si="1"/>
        <v>868.3211960373811</v>
      </c>
      <c r="F30" s="18">
        <v>1000</v>
      </c>
      <c r="G30" s="20">
        <f t="shared" si="7"/>
        <v>172333.4593532081</v>
      </c>
      <c r="H30" s="23">
        <f t="shared" si="2"/>
        <v>254.22509712512772</v>
      </c>
      <c r="I30" s="17">
        <f>IF(E31&gt;0,(360-H30-B30)*C30-SUM(F$12:F30),0)</f>
        <v>81551.87717741866</v>
      </c>
    </row>
    <row r="31" spans="2:9" ht="12.75">
      <c r="B31" s="14">
        <f t="shared" si="5"/>
        <v>20</v>
      </c>
      <c r="C31" s="16">
        <f t="shared" si="6"/>
        <v>1199.101050305518</v>
      </c>
      <c r="D31" s="17">
        <f t="shared" si="3"/>
        <v>337.4337535394774</v>
      </c>
      <c r="E31" s="17">
        <f t="shared" si="1"/>
        <v>861.6672967660405</v>
      </c>
      <c r="F31" s="18">
        <v>1000</v>
      </c>
      <c r="G31" s="20">
        <f t="shared" si="7"/>
        <v>170996.02559966862</v>
      </c>
      <c r="H31" s="23">
        <f t="shared" si="2"/>
        <v>250.29051158641448</v>
      </c>
      <c r="I31" s="17">
        <f>IF(E32&gt;0,(360-H31-B31)*C31-SUM(F$12:F31),0)</f>
        <v>84070.74177910108</v>
      </c>
    </row>
    <row r="32" spans="2:9" ht="12.75">
      <c r="B32" s="14">
        <f t="shared" si="5"/>
        <v>21</v>
      </c>
      <c r="C32" s="16">
        <f t="shared" si="6"/>
        <v>1199.101050305518</v>
      </c>
      <c r="D32" s="17">
        <f t="shared" si="3"/>
        <v>344.12092230717485</v>
      </c>
      <c r="E32" s="17">
        <f t="shared" si="1"/>
        <v>854.980127998343</v>
      </c>
      <c r="F32" s="18">
        <v>1000</v>
      </c>
      <c r="G32" s="20">
        <f t="shared" si="7"/>
        <v>169651.90467736145</v>
      </c>
      <c r="H32" s="23">
        <f t="shared" si="2"/>
        <v>246.41254540398893</v>
      </c>
      <c r="I32" s="17">
        <f>IF(E33&gt;0,(360-H32-B32)*C32-SUM(F$12:F32),0)</f>
        <v>86521.71405119133</v>
      </c>
    </row>
    <row r="33" spans="2:9" ht="12.75">
      <c r="B33" s="14">
        <f t="shared" si="5"/>
        <v>22</v>
      </c>
      <c r="C33" s="16">
        <f t="shared" si="6"/>
        <v>1199.101050305518</v>
      </c>
      <c r="D33" s="17">
        <f t="shared" si="3"/>
        <v>350.84152691871066</v>
      </c>
      <c r="E33" s="17">
        <f t="shared" si="1"/>
        <v>848.2595233868072</v>
      </c>
      <c r="F33" s="18">
        <v>1000</v>
      </c>
      <c r="G33" s="20">
        <f t="shared" si="7"/>
        <v>168301.06315044273</v>
      </c>
      <c r="H33" s="23">
        <f t="shared" si="2"/>
        <v>242.5893222890095</v>
      </c>
      <c r="I33" s="17">
        <f>IF(E34&gt;0,(360-H33-B33)*C33-SUM(F$12:F33),0)</f>
        <v>88907.04385360998</v>
      </c>
    </row>
    <row r="34" spans="2:9" ht="12.75">
      <c r="B34" s="14">
        <f t="shared" si="5"/>
        <v>23</v>
      </c>
      <c r="C34" s="16">
        <f t="shared" si="6"/>
        <v>1199.101050305518</v>
      </c>
      <c r="D34" s="17">
        <f t="shared" si="3"/>
        <v>357.5957345533044</v>
      </c>
      <c r="E34" s="17">
        <f t="shared" si="1"/>
        <v>841.5053157522135</v>
      </c>
      <c r="F34" s="18">
        <v>1000</v>
      </c>
      <c r="G34" s="20">
        <f t="shared" si="7"/>
        <v>166943.46741588943</v>
      </c>
      <c r="H34" s="23">
        <f t="shared" si="2"/>
        <v>238.8190570529684</v>
      </c>
      <c r="I34" s="17">
        <f>IF(E35&gt;0,(360-H34-B34)*C34-SUM(F$12:F34),0)</f>
        <v>91228.87180777173</v>
      </c>
    </row>
    <row r="35" spans="2:9" ht="12.75">
      <c r="B35" s="14">
        <f t="shared" si="5"/>
        <v>24</v>
      </c>
      <c r="C35" s="16">
        <f t="shared" si="6"/>
        <v>1199.101050305518</v>
      </c>
      <c r="D35" s="17">
        <f t="shared" si="3"/>
        <v>364.38371322607077</v>
      </c>
      <c r="E35" s="17">
        <f t="shared" si="1"/>
        <v>834.7173370794471</v>
      </c>
      <c r="F35" s="18">
        <v>1000</v>
      </c>
      <c r="G35" s="20">
        <f t="shared" si="7"/>
        <v>165579.08370266337</v>
      </c>
      <c r="H35" s="23">
        <f t="shared" si="2"/>
        <v>235.100049804163</v>
      </c>
      <c r="I35" s="17">
        <f>IF(E36&gt;0,(360-H35-B35)*C35-SUM(F$12:F35),0)</f>
        <v>93489.23625560259</v>
      </c>
    </row>
    <row r="36" spans="2:9" ht="12.75">
      <c r="B36" s="14">
        <f t="shared" si="5"/>
        <v>25</v>
      </c>
      <c r="C36" s="16">
        <f t="shared" si="6"/>
        <v>1199.101050305518</v>
      </c>
      <c r="D36" s="17">
        <f t="shared" si="3"/>
        <v>371.2056317922012</v>
      </c>
      <c r="E36" s="17">
        <f t="shared" si="1"/>
        <v>827.8954185133167</v>
      </c>
      <c r="F36" s="18">
        <v>1000</v>
      </c>
      <c r="G36" s="20">
        <f t="shared" si="7"/>
        <v>164207.87807087117</v>
      </c>
      <c r="H36" s="23">
        <f t="shared" si="2"/>
        <v>231.4306805990782</v>
      </c>
      <c r="I36" s="17">
        <f>IF(E37&gt;0,(360-H36-B36)*C36-SUM(F$12:F36),0)</f>
        <v>95690.07967307299</v>
      </c>
    </row>
    <row r="37" spans="2:9" ht="12.75">
      <c r="B37" s="14">
        <f t="shared" si="5"/>
        <v>26</v>
      </c>
      <c r="C37" s="16">
        <f t="shared" si="6"/>
        <v>1199.101050305518</v>
      </c>
      <c r="D37" s="17">
        <f t="shared" si="3"/>
        <v>378.061659951162</v>
      </c>
      <c r="E37" s="17">
        <f t="shared" si="1"/>
        <v>821.0393903543559</v>
      </c>
      <c r="F37" s="18">
        <v>1000</v>
      </c>
      <c r="G37" s="20">
        <f t="shared" si="7"/>
        <v>162829.81641092</v>
      </c>
      <c r="H37" s="23">
        <f t="shared" si="2"/>
        <v>227.809404506548</v>
      </c>
      <c r="I37" s="17">
        <f>IF(E38&gt;0,(360-H37-B37)*C37-SUM(F$12:F37),0)</f>
        <v>97833.2545887667</v>
      </c>
    </row>
    <row r="38" spans="2:9" ht="12.75">
      <c r="B38" s="14">
        <f t="shared" si="5"/>
        <v>27</v>
      </c>
      <c r="C38" s="16">
        <f t="shared" si="6"/>
        <v>1199.101050305518</v>
      </c>
      <c r="D38" s="17">
        <f t="shared" si="3"/>
        <v>384.95196825091796</v>
      </c>
      <c r="E38" s="17">
        <f t="shared" si="1"/>
        <v>814.1490820546</v>
      </c>
      <c r="F38" s="18">
        <v>1000</v>
      </c>
      <c r="G38" s="20">
        <f t="shared" si="7"/>
        <v>161444.8644426691</v>
      </c>
      <c r="H38" s="23">
        <f t="shared" si="2"/>
        <v>224.2347470470505</v>
      </c>
      <c r="I38" s="17">
        <f>IF(E39&gt;0,(360-H38-B38)*C38-SUM(F$12:F38),0)</f>
        <v>99920.52905262708</v>
      </c>
    </row>
    <row r="39" spans="2:9" ht="12.75">
      <c r="B39" s="14">
        <f t="shared" si="5"/>
        <v>28</v>
      </c>
      <c r="C39" s="16">
        <f t="shared" si="6"/>
        <v>1199.101050305518</v>
      </c>
      <c r="D39" s="17">
        <f t="shared" si="3"/>
        <v>391.8767280921726</v>
      </c>
      <c r="E39" s="17">
        <f t="shared" si="1"/>
        <v>807.2243222133453</v>
      </c>
      <c r="F39" s="18">
        <v>1000</v>
      </c>
      <c r="G39" s="20">
        <f t="shared" si="7"/>
        <v>160052.9877145769</v>
      </c>
      <c r="H39" s="23">
        <f t="shared" si="2"/>
        <v>220.7052999734338</v>
      </c>
      <c r="I39" s="17">
        <f>IF(E40&gt;0,(360-H39-B39)*C39-SUM(F$12:F39),0)</f>
        <v>101953.59169529309</v>
      </c>
    </row>
    <row r="40" spans="2:9" ht="12.75">
      <c r="B40" s="14">
        <f t="shared" si="5"/>
        <v>29</v>
      </c>
      <c r="C40" s="16">
        <f t="shared" si="6"/>
        <v>1199.101050305518</v>
      </c>
      <c r="D40" s="17">
        <f t="shared" si="3"/>
        <v>398.8361117326333</v>
      </c>
      <c r="E40" s="17">
        <f t="shared" si="1"/>
        <v>800.2649385728846</v>
      </c>
      <c r="F40" s="18">
        <v>1000</v>
      </c>
      <c r="G40" s="20">
        <f t="shared" si="7"/>
        <v>158654.15160284427</v>
      </c>
      <c r="H40" s="23">
        <f t="shared" si="2"/>
        <v>217.21971736285204</v>
      </c>
      <c r="I40" s="17">
        <f>IF(E41&gt;0,(360-H40-B40)*C40-SUM(F$12:F40),0)</f>
        <v>103934.0564142628</v>
      </c>
    </row>
    <row r="41" spans="2:9" ht="12.75">
      <c r="B41" s="14">
        <f t="shared" si="5"/>
        <v>30</v>
      </c>
      <c r="C41" s="16">
        <f t="shared" si="6"/>
        <v>1199.101050305518</v>
      </c>
      <c r="D41" s="17">
        <f t="shared" si="3"/>
        <v>405.8302922912966</v>
      </c>
      <c r="E41" s="17">
        <f t="shared" si="1"/>
        <v>793.2707580142213</v>
      </c>
      <c r="F41" s="18">
        <v>1000</v>
      </c>
      <c r="G41" s="20">
        <f t="shared" si="7"/>
        <v>157248.32131055297</v>
      </c>
      <c r="H41" s="23">
        <f t="shared" si="2"/>
        <v>213.7767119927669</v>
      </c>
      <c r="I41" s="17">
        <f>IF(E42&gt;0,(360-H41-B41)*C41-SUM(F$12:F41),0)</f>
        <v>105863.4667194339</v>
      </c>
    </row>
    <row r="42" spans="2:9" ht="12.75">
      <c r="B42" s="14">
        <f t="shared" si="5"/>
        <v>31</v>
      </c>
      <c r="C42" s="16">
        <f t="shared" si="6"/>
        <v>1199.101050305518</v>
      </c>
      <c r="D42" s="17">
        <f t="shared" si="3"/>
        <v>412.859443752753</v>
      </c>
      <c r="E42" s="17">
        <f t="shared" si="1"/>
        <v>786.2416065527649</v>
      </c>
      <c r="F42" s="18">
        <v>1000</v>
      </c>
      <c r="G42" s="20">
        <f t="shared" si="7"/>
        <v>155835.4618668002</v>
      </c>
      <c r="H42" s="23">
        <f t="shared" si="2"/>
        <v>210.37505197659047</v>
      </c>
      <c r="I42" s="17">
        <f>IF(E43&gt;0,(360-H42-B42)*C42-SUM(F$12:F42),0)</f>
        <v>107743.29976730785</v>
      </c>
    </row>
    <row r="43" spans="2:9" ht="12.75">
      <c r="B43" s="14">
        <f t="shared" si="5"/>
        <v>32</v>
      </c>
      <c r="C43" s="16">
        <f t="shared" si="6"/>
        <v>1199.101050305518</v>
      </c>
      <c r="D43" s="17">
        <f t="shared" si="3"/>
        <v>419.92374097151685</v>
      </c>
      <c r="E43" s="17">
        <f t="shared" si="1"/>
        <v>779.177309334001</v>
      </c>
      <c r="F43" s="18">
        <v>1000</v>
      </c>
      <c r="G43" s="20">
        <f t="shared" si="7"/>
        <v>154415.5381258287</v>
      </c>
      <c r="H43" s="23">
        <f t="shared" si="2"/>
        <v>207.01355763696276</v>
      </c>
      <c r="I43" s="17">
        <f>IF(E44&gt;0,(360-H43-B43)*C43-SUM(F$12:F43),0)</f>
        <v>109574.97011024595</v>
      </c>
    </row>
    <row r="44" spans="2:12" ht="12.75">
      <c r="B44" s="14">
        <f t="shared" si="5"/>
        <v>33</v>
      </c>
      <c r="C44" s="16">
        <f t="shared" si="6"/>
        <v>1199.101050305518</v>
      </c>
      <c r="D44" s="17">
        <f t="shared" si="3"/>
        <v>427.0233596763744</v>
      </c>
      <c r="E44" s="17">
        <f t="shared" si="1"/>
        <v>772.0776906291435</v>
      </c>
      <c r="F44" s="18">
        <v>1000</v>
      </c>
      <c r="G44" s="20">
        <f t="shared" si="7"/>
        <v>152988.5147661523</v>
      </c>
      <c r="H44" s="23">
        <f t="shared" si="2"/>
        <v>203.69109859680228</v>
      </c>
      <c r="I44" s="17">
        <f>IF(E45&gt;0,(360-H44-B44)*C44-SUM(F$12:F44),0)</f>
        <v>111359.83318459394</v>
      </c>
      <c r="L44" t="s">
        <v>5</v>
      </c>
    </row>
    <row r="45" spans="2:12" ht="12.75">
      <c r="B45" s="14">
        <f t="shared" si="5"/>
        <v>34</v>
      </c>
      <c r="C45" s="16">
        <f t="shared" si="6"/>
        <v>1199.101050305518</v>
      </c>
      <c r="D45" s="17">
        <f t="shared" si="3"/>
        <v>434.1584764747564</v>
      </c>
      <c r="E45" s="17">
        <f t="shared" si="1"/>
        <v>764.9425738307615</v>
      </c>
      <c r="F45" s="18">
        <v>1000</v>
      </c>
      <c r="G45" s="20">
        <f t="shared" si="7"/>
        <v>151554.35628967755</v>
      </c>
      <c r="H45" s="23">
        <f t="shared" si="2"/>
        <v>200.4065910701781</v>
      </c>
      <c r="I45" s="17">
        <f>IF(E46&gt;0,(360-H45-B45)*C45-SUM(F$12:F45),0)</f>
        <v>113099.18855919983</v>
      </c>
      <c r="K45" t="s">
        <v>5</v>
      </c>
      <c r="L45" t="s">
        <v>5</v>
      </c>
    </row>
    <row r="46" spans="2:9" ht="12.75">
      <c r="B46" s="14">
        <f t="shared" si="5"/>
        <v>35</v>
      </c>
      <c r="C46" s="16">
        <f t="shared" si="6"/>
        <v>1199.101050305518</v>
      </c>
      <c r="D46" s="17">
        <f t="shared" si="3"/>
        <v>441.32926885713016</v>
      </c>
      <c r="E46" s="17">
        <f t="shared" si="1"/>
        <v>757.7717814483877</v>
      </c>
      <c r="F46" s="18">
        <v>1000</v>
      </c>
      <c r="G46" s="20">
        <f t="shared" si="7"/>
        <v>150113.02702082042</v>
      </c>
      <c r="H46" s="23">
        <f t="shared" si="2"/>
        <v>197.15899533675503</v>
      </c>
      <c r="I46" s="17">
        <f>IF(E47&gt;0,(360-H46-B46)*C46-SUM(F$12:F46),0)</f>
        <v>114794.28296380967</v>
      </c>
    </row>
    <row r="47" spans="2:9" ht="12.75">
      <c r="B47" s="14">
        <f t="shared" si="5"/>
        <v>36</v>
      </c>
      <c r="C47" s="16">
        <f t="shared" si="6"/>
        <v>1199.101050305518</v>
      </c>
      <c r="D47" s="17">
        <f t="shared" si="3"/>
        <v>448.53591520141583</v>
      </c>
      <c r="E47" s="17">
        <f t="shared" si="1"/>
        <v>750.5651351041021</v>
      </c>
      <c r="F47" s="18">
        <v>1000</v>
      </c>
      <c r="G47" s="20">
        <f t="shared" si="7"/>
        <v>148664.491105619</v>
      </c>
      <c r="H47" s="23">
        <f t="shared" si="2"/>
        <v>193.94731338508402</v>
      </c>
      <c r="I47" s="17">
        <f>IF(E48&gt;0,(360-H47-B47)*C47-SUM(F$12:F47),0)</f>
        <v>116446.31311500011</v>
      </c>
    </row>
    <row r="48" spans="2:9" ht="12.75">
      <c r="B48" s="14">
        <f t="shared" si="5"/>
        <v>37</v>
      </c>
      <c r="C48" s="16">
        <f t="shared" si="6"/>
        <v>1199.101050305518</v>
      </c>
      <c r="D48" s="17">
        <f t="shared" si="3"/>
        <v>455.7785947774229</v>
      </c>
      <c r="E48" s="17">
        <f t="shared" si="1"/>
        <v>743.322455528095</v>
      </c>
      <c r="F48" s="18">
        <v>1000</v>
      </c>
      <c r="G48" s="20">
        <f t="shared" si="7"/>
        <v>147208.71251084158</v>
      </c>
      <c r="H48" s="23">
        <f t="shared" si="2"/>
        <v>190.77058671137144</v>
      </c>
      <c r="I48" s="17">
        <f>IF(E49&gt;0,(360-H48-B48)*C48-SUM(F$12:F48),0)</f>
        <v>118056.42835567691</v>
      </c>
    </row>
    <row r="49" spans="2:9" ht="12.75">
      <c r="B49" s="14">
        <f t="shared" si="5"/>
        <v>38</v>
      </c>
      <c r="C49" s="16">
        <f t="shared" si="6"/>
        <v>1199.101050305518</v>
      </c>
      <c r="D49" s="17">
        <f t="shared" si="3"/>
        <v>463.0574877513101</v>
      </c>
      <c r="E49" s="17">
        <f t="shared" si="1"/>
        <v>736.0435625542078</v>
      </c>
      <c r="F49" s="18">
        <v>1000</v>
      </c>
      <c r="G49" s="20">
        <f t="shared" si="7"/>
        <v>145745.65502309028</v>
      </c>
      <c r="H49" s="23">
        <f t="shared" si="2"/>
        <v>187.6278942615777</v>
      </c>
      <c r="I49" s="17">
        <f>IF(E50&gt;0,(360-H49-B49)*C49-SUM(F$12:F49),0)</f>
        <v>119625.7331227063</v>
      </c>
    </row>
    <row r="50" spans="2:9" ht="12.75">
      <c r="B50" s="14">
        <f t="shared" si="5"/>
        <v>39</v>
      </c>
      <c r="C50" s="16">
        <f t="shared" si="6"/>
        <v>1199.101050305518</v>
      </c>
      <c r="D50" s="17">
        <f t="shared" si="3"/>
        <v>470.3727751900666</v>
      </c>
      <c r="E50" s="17">
        <f t="shared" si="1"/>
        <v>728.7282751154513</v>
      </c>
      <c r="F50" s="18">
        <v>1000</v>
      </c>
      <c r="G50" s="20">
        <f t="shared" si="7"/>
        <v>144275.2822479002</v>
      </c>
      <c r="H50" s="23">
        <f t="shared" si="2"/>
        <v>184.51835050579007</v>
      </c>
      <c r="I50" s="17">
        <f>IF(E51&gt;0,(360-H50-B50)*C50-SUM(F$12:F50),0)</f>
        <v>121155.28925593669</v>
      </c>
    </row>
    <row r="51" spans="2:9" ht="12.75">
      <c r="B51" s="14">
        <f t="shared" si="5"/>
        <v>40</v>
      </c>
      <c r="C51" s="16">
        <f t="shared" si="6"/>
        <v>1199.101050305518</v>
      </c>
      <c r="D51" s="17">
        <f t="shared" si="3"/>
        <v>477.72463906601683</v>
      </c>
      <c r="E51" s="17">
        <f t="shared" si="1"/>
        <v>721.3764112395011</v>
      </c>
      <c r="F51" s="18">
        <v>1000</v>
      </c>
      <c r="G51" s="20">
        <f t="shared" si="7"/>
        <v>142797.55760883418</v>
      </c>
      <c r="H51" s="23">
        <f t="shared" si="2"/>
        <v>181.44110363479695</v>
      </c>
      <c r="I51" s="17">
        <f>IF(E52&gt;0,(360-H51-B51)*C51-SUM(F$12:F51),0)</f>
        <v>122646.11816068838</v>
      </c>
    </row>
    <row r="52" spans="2:9" ht="12.75">
      <c r="B52" s="14">
        <f t="shared" si="5"/>
        <v>41</v>
      </c>
      <c r="C52" s="16">
        <f t="shared" si="6"/>
        <v>1199.101050305518</v>
      </c>
      <c r="D52" s="17">
        <f t="shared" si="3"/>
        <v>485.113262261347</v>
      </c>
      <c r="E52" s="17">
        <f t="shared" si="1"/>
        <v>713.9877880441709</v>
      </c>
      <c r="F52" s="18">
        <v>1000</v>
      </c>
      <c r="G52" s="20">
        <f t="shared" si="7"/>
        <v>141312.44434657283</v>
      </c>
      <c r="H52" s="23">
        <f t="shared" si="2"/>
        <v>178.39533386967346</v>
      </c>
      <c r="I52" s="17">
        <f>IF(E53&gt;0,(360-H52-B52)*C52-SUM(F$12:F52),0)</f>
        <v>124099.20283473123</v>
      </c>
    </row>
    <row r="53" spans="2:9" ht="12.75">
      <c r="B53" s="14">
        <f t="shared" si="5"/>
        <v>42</v>
      </c>
      <c r="C53" s="16">
        <f t="shared" si="6"/>
        <v>1199.101050305518</v>
      </c>
      <c r="D53" s="17">
        <f t="shared" si="3"/>
        <v>492.53882857265376</v>
      </c>
      <c r="E53" s="17">
        <f t="shared" si="1"/>
        <v>706.5622217328641</v>
      </c>
      <c r="F53" s="18">
        <v>1000</v>
      </c>
      <c r="G53" s="20">
        <f t="shared" si="7"/>
        <v>139819.90551800016</v>
      </c>
      <c r="H53" s="23">
        <f t="shared" si="2"/>
        <v>175.38025187598544</v>
      </c>
      <c r="I53" s="17">
        <f>IF(E54&gt;0,(360-H53-B53)*C53-SUM(F$12:F53),0)</f>
        <v>125515.48976981427</v>
      </c>
    </row>
    <row r="54" spans="2:9" ht="12.75">
      <c r="B54" s="14">
        <f t="shared" si="5"/>
        <v>43</v>
      </c>
      <c r="C54" s="16">
        <f t="shared" si="6"/>
        <v>1199.101050305518</v>
      </c>
      <c r="D54" s="17">
        <f t="shared" si="3"/>
        <v>500.0015227155171</v>
      </c>
      <c r="E54" s="17">
        <f t="shared" si="1"/>
        <v>699.0995275900008</v>
      </c>
      <c r="F54" s="18">
        <v>1000</v>
      </c>
      <c r="G54" s="20">
        <f t="shared" si="7"/>
        <v>138319.90399528464</v>
      </c>
      <c r="H54" s="23">
        <f t="shared" si="2"/>
        <v>172.3950972749376</v>
      </c>
      <c r="I54" s="17">
        <f>IF(E55&gt;0,(360-H54-B54)*C54-SUM(F$12:F54),0)</f>
        <v>126895.89073694957</v>
      </c>
    </row>
    <row r="55" spans="2:9" ht="12.75">
      <c r="B55" s="14">
        <f t="shared" si="5"/>
        <v>44</v>
      </c>
      <c r="C55" s="16">
        <f t="shared" si="6"/>
        <v>1199.101050305518</v>
      </c>
      <c r="D55" s="17">
        <f t="shared" si="3"/>
        <v>507.50153032909463</v>
      </c>
      <c r="E55" s="17">
        <f t="shared" si="1"/>
        <v>691.5995199764233</v>
      </c>
      <c r="F55" s="18">
        <v>1000</v>
      </c>
      <c r="G55" s="20">
        <f t="shared" si="7"/>
        <v>136812.40246495555</v>
      </c>
      <c r="H55" s="23">
        <f t="shared" si="2"/>
        <v>169.43913724443917</v>
      </c>
      <c r="I55" s="17">
        <f>IF(E56&gt;0,(360-H55-B55)*C55-SUM(F$12:F55),0)</f>
        <v>128241.28446387587</v>
      </c>
    </row>
    <row r="56" spans="2:9" ht="12.75">
      <c r="B56" s="14">
        <f t="shared" si="5"/>
        <v>45</v>
      </c>
      <c r="C56" s="16">
        <f t="shared" si="6"/>
        <v>1199.101050305518</v>
      </c>
      <c r="D56" s="17">
        <f t="shared" si="3"/>
        <v>515.0390379807402</v>
      </c>
      <c r="E56" s="17">
        <f t="shared" si="1"/>
        <v>684.0620123247777</v>
      </c>
      <c r="F56" s="18">
        <v>1000</v>
      </c>
      <c r="G56" s="20">
        <f t="shared" si="7"/>
        <v>135297.3634269748</v>
      </c>
      <c r="H56" s="23">
        <f t="shared" si="2"/>
        <v>166.5116652036481</v>
      </c>
      <c r="I56" s="17">
        <f>IF(E57&gt;0,(360-H56-B56)*C56-SUM(F$12:F56),0)</f>
        <v>129552.51821242293</v>
      </c>
    </row>
    <row r="57" spans="2:9" ht="12.75">
      <c r="B57" s="14">
        <f t="shared" si="5"/>
        <v>46</v>
      </c>
      <c r="C57" s="16">
        <f t="shared" si="6"/>
        <v>1199.101050305518</v>
      </c>
      <c r="D57" s="17">
        <f t="shared" si="3"/>
        <v>522.614233170644</v>
      </c>
      <c r="E57" s="17">
        <f t="shared" si="1"/>
        <v>676.486817134874</v>
      </c>
      <c r="F57" s="18">
        <v>1000</v>
      </c>
      <c r="G57" s="20">
        <f t="shared" si="7"/>
        <v>133774.74919380416</v>
      </c>
      <c r="H57" s="23">
        <f t="shared" si="2"/>
        <v>163.6119995750879</v>
      </c>
      <c r="I57" s="17">
        <f>IF(E58&gt;0,(360-H57-B57)*C57-SUM(F$12:F57),0)</f>
        <v>130830.40926285877</v>
      </c>
    </row>
    <row r="58" spans="2:9" ht="12.75">
      <c r="B58" s="14">
        <f t="shared" si="5"/>
        <v>47</v>
      </c>
      <c r="C58" s="16">
        <f t="shared" si="6"/>
        <v>1199.101050305518</v>
      </c>
      <c r="D58" s="17">
        <f t="shared" si="3"/>
        <v>530.2273043364971</v>
      </c>
      <c r="E58" s="17">
        <f t="shared" si="1"/>
        <v>668.8737459690208</v>
      </c>
      <c r="F58" s="18">
        <v>1000</v>
      </c>
      <c r="G58" s="20">
        <f t="shared" si="7"/>
        <v>132244.52188946767</v>
      </c>
      <c r="H58" s="23">
        <f t="shared" si="2"/>
        <v>160.73948261890934</v>
      </c>
      <c r="I58" s="17">
        <f>IF(E59&gt;0,(360-H58-B58)*C58-SUM(F$12:F58),0)</f>
        <v>132075.7463117274</v>
      </c>
    </row>
    <row r="59" spans="2:9" ht="12.75">
      <c r="B59" s="14">
        <f t="shared" si="5"/>
        <v>48</v>
      </c>
      <c r="C59" s="16">
        <f t="shared" si="6"/>
        <v>1199.101050305518</v>
      </c>
      <c r="D59" s="17">
        <f t="shared" si="3"/>
        <v>537.8784408581796</v>
      </c>
      <c r="E59" s="17">
        <f t="shared" si="1"/>
        <v>661.2226094473383</v>
      </c>
      <c r="F59" s="18">
        <v>1000</v>
      </c>
      <c r="G59" s="20">
        <f t="shared" si="7"/>
        <v>130706.64344860948</v>
      </c>
      <c r="H59" s="23">
        <f t="shared" si="2"/>
        <v>157.89347933431182</v>
      </c>
      <c r="I59" s="17">
        <f>IF(E60&gt;0,(360-H59-B59)*C59-SUM(F$12:F59),0)</f>
        <v>133289.2907891557</v>
      </c>
    </row>
    <row r="60" spans="2:9" ht="12.75">
      <c r="B60" s="14">
        <f t="shared" si="5"/>
        <v>49</v>
      </c>
      <c r="C60" s="16">
        <f t="shared" si="6"/>
        <v>1199.101050305518</v>
      </c>
      <c r="D60" s="17">
        <f t="shared" si="3"/>
        <v>545.5678330624705</v>
      </c>
      <c r="E60" s="17">
        <f t="shared" si="1"/>
        <v>653.5332172430474</v>
      </c>
      <c r="F60" s="18">
        <v>1000</v>
      </c>
      <c r="G60" s="20">
        <f t="shared" si="7"/>
        <v>129161.07561554702</v>
      </c>
      <c r="H60" s="23">
        <f t="shared" si="2"/>
        <v>155.07337642353303</v>
      </c>
      <c r="I60" s="17">
        <f>IF(E61&gt;0,(360-H60-B60)*C60-SUM(F$12:F60),0)</f>
        <v>134471.77810113467</v>
      </c>
    </row>
    <row r="61" spans="2:9" ht="12.75">
      <c r="B61" s="14">
        <f t="shared" si="5"/>
        <v>50</v>
      </c>
      <c r="C61" s="16">
        <f t="shared" si="6"/>
        <v>1199.101050305518</v>
      </c>
      <c r="D61" s="17">
        <f t="shared" si="3"/>
        <v>553.2956722277828</v>
      </c>
      <c r="E61" s="17">
        <f t="shared" si="1"/>
        <v>645.8053780777351</v>
      </c>
      <c r="F61" s="18">
        <v>1000</v>
      </c>
      <c r="G61" s="20">
        <f t="shared" si="7"/>
        <v>127607.77994331923</v>
      </c>
      <c r="H61" s="23">
        <f t="shared" si="2"/>
        <v>152.27858131417844</v>
      </c>
      <c r="I61" s="17">
        <f>IF(E62&gt;0,(360-H61-B61)*C61-SUM(F$12:F61),0)</f>
        <v>135623.91880184496</v>
      </c>
    </row>
    <row r="62" spans="2:9" ht="12.75">
      <c r="B62" s="14">
        <f t="shared" si="5"/>
        <v>51</v>
      </c>
      <c r="C62" s="16">
        <f t="shared" si="6"/>
        <v>1199.101050305518</v>
      </c>
      <c r="D62" s="17">
        <f t="shared" si="3"/>
        <v>561.0621505889218</v>
      </c>
      <c r="E62" s="17">
        <f t="shared" si="1"/>
        <v>638.0388997165961</v>
      </c>
      <c r="F62" s="18">
        <v>1000</v>
      </c>
      <c r="G62" s="20">
        <f t="shared" si="7"/>
        <v>126046.7177927303</v>
      </c>
      <c r="H62" s="23">
        <f t="shared" si="2"/>
        <v>149.5085212359936</v>
      </c>
      <c r="I62" s="17">
        <f>IF(E63&gt;0,(360-H62-B62)*C62-SUM(F$12:F62),0)</f>
        <v>136746.39970070028</v>
      </c>
    </row>
    <row r="63" spans="2:9" ht="12.75">
      <c r="B63" s="14">
        <f t="shared" si="5"/>
        <v>52</v>
      </c>
      <c r="C63" s="16">
        <f t="shared" si="6"/>
        <v>1199.101050305518</v>
      </c>
      <c r="D63" s="17">
        <f t="shared" si="3"/>
        <v>568.8674613418665</v>
      </c>
      <c r="E63" s="17">
        <f t="shared" si="1"/>
        <v>630.2335889636514</v>
      </c>
      <c r="F63" s="18">
        <v>1000</v>
      </c>
      <c r="G63" s="20">
        <f t="shared" si="7"/>
        <v>124477.85033138843</v>
      </c>
      <c r="H63" s="23">
        <f t="shared" si="2"/>
        <v>146.76264234847997</v>
      </c>
      <c r="I63" s="17">
        <f>IF(E64&gt;0,(360-H63-B63)*C63-SUM(F$12:F63),0)</f>
        <v>137839.8849084241</v>
      </c>
    </row>
    <row r="64" spans="2:9" ht="12.75">
      <c r="B64" s="14">
        <f t="shared" si="5"/>
        <v>53</v>
      </c>
      <c r="C64" s="16">
        <f t="shared" si="6"/>
        <v>1199.101050305518</v>
      </c>
      <c r="D64" s="17">
        <f t="shared" si="3"/>
        <v>576.7117986485758</v>
      </c>
      <c r="E64" s="17">
        <f t="shared" si="1"/>
        <v>622.3892516569421</v>
      </c>
      <c r="F64" s="18">
        <v>1000</v>
      </c>
      <c r="G64" s="20">
        <f t="shared" si="7"/>
        <v>122901.13853273985</v>
      </c>
      <c r="H64" s="23">
        <f t="shared" si="2"/>
        <v>144.04040891603123</v>
      </c>
      <c r="I64" s="17">
        <f>IF(E65&gt;0,(360-H64-B64)*C64-SUM(F$12:F64),0)</f>
        <v>138905.01682614468</v>
      </c>
    </row>
    <row r="65" spans="2:9" ht="12.75">
      <c r="B65" s="14">
        <f t="shared" si="5"/>
        <v>54</v>
      </c>
      <c r="C65" s="16">
        <f t="shared" si="6"/>
        <v>1199.101050305518</v>
      </c>
      <c r="D65" s="17">
        <f t="shared" si="3"/>
        <v>584.5953576418186</v>
      </c>
      <c r="E65" s="17">
        <f t="shared" si="1"/>
        <v>614.5056926636993</v>
      </c>
      <c r="F65" s="18">
        <v>1000</v>
      </c>
      <c r="G65" s="20">
        <f t="shared" si="7"/>
        <v>121316.54317509802</v>
      </c>
      <c r="H65" s="23">
        <f t="shared" si="2"/>
        <v>141.3413025275174</v>
      </c>
      <c r="I65" s="17">
        <f>IF(E66&gt;0,(360-H65-B65)*C65-SUM(F$12:F65),0)</f>
        <v>139942.41708119243</v>
      </c>
    </row>
    <row r="66" spans="2:9" ht="12.75">
      <c r="B66" s="14">
        <f t="shared" si="5"/>
        <v>55</v>
      </c>
      <c r="C66" s="16">
        <f t="shared" si="6"/>
        <v>1199.101050305518</v>
      </c>
      <c r="D66" s="17">
        <f t="shared" si="3"/>
        <v>592.5183344300278</v>
      </c>
      <c r="E66" s="17">
        <f t="shared" si="1"/>
        <v>606.5827158754901</v>
      </c>
      <c r="F66" s="18">
        <v>1000</v>
      </c>
      <c r="G66" s="20">
        <f t="shared" si="7"/>
        <v>119724.02484066799</v>
      </c>
      <c r="H66" s="23">
        <f t="shared" si="2"/>
        <v>138.6648213574732</v>
      </c>
      <c r="I66" s="17">
        <f>IF(E67&gt;0,(360-H66-B66)*C66-SUM(F$12:F66),0)</f>
        <v>140952.68741300984</v>
      </c>
    </row>
    <row r="67" spans="2:9" ht="12.75">
      <c r="B67" s="14">
        <f t="shared" si="5"/>
        <v>56</v>
      </c>
      <c r="C67" s="16">
        <f t="shared" si="6"/>
        <v>1199.101050305518</v>
      </c>
      <c r="D67" s="17">
        <f t="shared" si="3"/>
        <v>600.4809261021779</v>
      </c>
      <c r="E67" s="17">
        <f t="shared" si="1"/>
        <v>598.62012420334</v>
      </c>
      <c r="F67" s="18">
        <v>1000</v>
      </c>
      <c r="G67" s="20">
        <f t="shared" si="7"/>
        <v>118123.54391456582</v>
      </c>
      <c r="H67" s="23">
        <f t="shared" si="2"/>
        <v>136.01047946625692</v>
      </c>
      <c r="I67" s="17">
        <f>IF(E68&gt;0,(360-H67-B67)*C67-SUM(F$12:F67),0)</f>
        <v>141936.4105123317</v>
      </c>
    </row>
    <row r="68" spans="2:9" ht="12.75">
      <c r="B68" s="14">
        <f t="shared" si="5"/>
        <v>57</v>
      </c>
      <c r="C68" s="16">
        <f t="shared" si="6"/>
        <v>1199.101050305518</v>
      </c>
      <c r="D68" s="17">
        <f t="shared" si="3"/>
        <v>608.4833307326888</v>
      </c>
      <c r="E68" s="17">
        <f t="shared" si="1"/>
        <v>590.6177195728291</v>
      </c>
      <c r="F68" s="18">
        <v>1000</v>
      </c>
      <c r="G68" s="20">
        <f t="shared" si="7"/>
        <v>116515.06058383312</v>
      </c>
      <c r="H68" s="23">
        <f t="shared" si="2"/>
        <v>133.37780613673948</v>
      </c>
      <c r="I68" s="17">
        <f>IF(E69&gt;0,(360-H68-B68)*C68-SUM(F$12:F68),0)</f>
        <v>142894.15081656186</v>
      </c>
    </row>
    <row r="69" spans="2:9" ht="12.75">
      <c r="B69" s="14">
        <f t="shared" si="5"/>
        <v>58</v>
      </c>
      <c r="C69" s="16">
        <f t="shared" si="6"/>
        <v>1199.101050305518</v>
      </c>
      <c r="D69" s="17">
        <f t="shared" si="3"/>
        <v>616.5257473863522</v>
      </c>
      <c r="E69" s="17">
        <f t="shared" si="1"/>
        <v>582.5753029191657</v>
      </c>
      <c r="F69" s="18">
        <v>1000</v>
      </c>
      <c r="G69" s="20">
        <f t="shared" si="7"/>
        <v>114898.53483644678</v>
      </c>
      <c r="H69" s="23">
        <f t="shared" si="2"/>
        <v>130.76634524525818</v>
      </c>
      <c r="I69" s="17">
        <f>IF(E70&gt;0,(360-H69-B69)*C69-SUM(F$12:F69),0)</f>
        <v>143826.45526406335</v>
      </c>
    </row>
    <row r="70" spans="2:9" ht="12.75">
      <c r="B70" s="14">
        <f t="shared" si="5"/>
        <v>59</v>
      </c>
      <c r="C70" s="16">
        <f t="shared" si="6"/>
        <v>1199.101050305518</v>
      </c>
      <c r="D70" s="17">
        <f t="shared" si="3"/>
        <v>624.6083761232841</v>
      </c>
      <c r="E70" s="17">
        <f t="shared" si="1"/>
        <v>574.4926741822338</v>
      </c>
      <c r="F70" s="18">
        <v>1000</v>
      </c>
      <c r="G70" s="20">
        <f t="shared" si="7"/>
        <v>113273.92646032349</v>
      </c>
      <c r="H70" s="23">
        <f t="shared" si="2"/>
        <v>128.17565466473386</v>
      </c>
      <c r="I70" s="17">
        <f>IF(E71&gt;0,(360-H70-B70)*C70-SUM(F$12:F70),0)</f>
        <v>144733.85400988118</v>
      </c>
    </row>
    <row r="71" spans="2:9" ht="12.75">
      <c r="B71" s="14">
        <f t="shared" si="5"/>
        <v>60</v>
      </c>
      <c r="C71" s="16">
        <f t="shared" si="6"/>
        <v>1199.101050305518</v>
      </c>
      <c r="D71" s="17">
        <f t="shared" si="3"/>
        <v>632.7314180039004</v>
      </c>
      <c r="E71" s="17">
        <f t="shared" si="1"/>
        <v>566.3696323016175</v>
      </c>
      <c r="F71" s="18">
        <v>1000</v>
      </c>
      <c r="G71" s="20">
        <f t="shared" si="7"/>
        <v>111641.1950423196</v>
      </c>
      <c r="H71" s="23">
        <f t="shared" si="2"/>
        <v>125.60530569799688</v>
      </c>
      <c r="I71" s="17">
        <f>IF(E72&gt;0,(360-H71-B71)*C71-SUM(F$12:F71),0)</f>
        <v>145616.86110524167</v>
      </c>
    </row>
    <row r="72" spans="2:9" ht="12.75">
      <c r="B72" s="14">
        <f t="shared" si="5"/>
        <v>61</v>
      </c>
      <c r="C72" s="16">
        <f t="shared" si="6"/>
        <v>1199.101050305518</v>
      </c>
      <c r="D72" s="17">
        <f t="shared" si="3"/>
        <v>640.8950750939199</v>
      </c>
      <c r="E72" s="17">
        <f t="shared" si="1"/>
        <v>558.205975211598</v>
      </c>
      <c r="F72" s="18">
        <v>1000</v>
      </c>
      <c r="G72" s="20">
        <f t="shared" si="7"/>
        <v>110000.29996722567</v>
      </c>
      <c r="H72" s="23">
        <f t="shared" si="2"/>
        <v>123.05488253950692</v>
      </c>
      <c r="I72" s="17">
        <f>IF(E73&gt;0,(360-H72-B72)*C72-SUM(F$12:F72),0)</f>
        <v>146475.97514300497</v>
      </c>
    </row>
    <row r="73" spans="2:9" ht="12.75">
      <c r="B73" s="14">
        <f t="shared" si="5"/>
        <v>62</v>
      </c>
      <c r="C73" s="16">
        <f t="shared" si="6"/>
        <v>1199.101050305518</v>
      </c>
      <c r="D73" s="17">
        <f t="shared" si="3"/>
        <v>649.0995504693896</v>
      </c>
      <c r="E73" s="17">
        <f t="shared" si="1"/>
        <v>550.0014998361283</v>
      </c>
      <c r="F73" s="18">
        <v>1000</v>
      </c>
      <c r="G73" s="20">
        <f t="shared" si="7"/>
        <v>108351.20041675628</v>
      </c>
      <c r="H73" s="23">
        <f t="shared" si="2"/>
        <v>120.52398176377481</v>
      </c>
      <c r="I73" s="17">
        <f>IF(E74&gt;0,(360-H73-B73)*C73-SUM(F$12:F73),0)</f>
        <v>147311.67987109887</v>
      </c>
    </row>
    <row r="74" spans="2:9" ht="12.75">
      <c r="B74" s="14">
        <f t="shared" si="5"/>
        <v>63</v>
      </c>
      <c r="C74" s="16">
        <f t="shared" si="6"/>
        <v>1199.101050305518</v>
      </c>
      <c r="D74" s="17">
        <f t="shared" si="3"/>
        <v>657.3450482217365</v>
      </c>
      <c r="E74" s="17">
        <f t="shared" si="1"/>
        <v>541.7560020837814</v>
      </c>
      <c r="F74" s="18">
        <v>1000</v>
      </c>
      <c r="G74" s="20">
        <f t="shared" si="7"/>
        <v>106693.85536853455</v>
      </c>
      <c r="H74" s="23">
        <f t="shared" si="2"/>
        <v>118.01221183891379</v>
      </c>
      <c r="I74" s="17">
        <f>IF(E75&gt;0,(360-H74-B74)*C74-SUM(F$12:F74),0)</f>
        <v>148124.44477582</v>
      </c>
    </row>
    <row r="75" spans="2:9" ht="12.75">
      <c r="B75" s="14">
        <f t="shared" si="5"/>
        <v>64</v>
      </c>
      <c r="C75" s="16">
        <f t="shared" si="6"/>
        <v>1199.101050305518</v>
      </c>
      <c r="D75" s="17">
        <f t="shared" si="3"/>
        <v>665.6317734628452</v>
      </c>
      <c r="E75" s="17">
        <f t="shared" si="1"/>
        <v>533.4692768426727</v>
      </c>
      <c r="F75" s="18">
        <v>1000</v>
      </c>
      <c r="G75" s="20">
        <f t="shared" si="7"/>
        <v>105028.22359507171</v>
      </c>
      <c r="H75" s="23">
        <f t="shared" si="2"/>
        <v>115.51919266385245</v>
      </c>
      <c r="I75" s="17">
        <f>IF(E76&gt;0,(360-H75-B75)*C75-SUM(F$12:F75),0)</f>
        <v>148914.72563676236</v>
      </c>
    </row>
    <row r="76" spans="2:9" ht="12.75">
      <c r="B76" s="14">
        <f t="shared" si="5"/>
        <v>65</v>
      </c>
      <c r="C76" s="16">
        <f t="shared" si="6"/>
        <v>1199.101050305518</v>
      </c>
      <c r="D76" s="17">
        <f t="shared" si="3"/>
        <v>673.9599323301594</v>
      </c>
      <c r="E76" s="17">
        <f aca="true" t="shared" si="8" ref="E76:E139">G75*D$6/12</f>
        <v>525.1411179753585</v>
      </c>
      <c r="F76" s="18">
        <v>1000</v>
      </c>
      <c r="G76" s="20">
        <f t="shared" si="7"/>
        <v>103354.26366274155</v>
      </c>
      <c r="H76" s="23">
        <f aca="true" t="shared" si="9" ref="H76:H139">NPER(D$6/12,-C$12,G76,0)</f>
        <v>113.044555127842</v>
      </c>
      <c r="I76" s="17">
        <f>IF(E77&gt;0,(360-H76-B76)*C76-SUM(F$12:F76),0)</f>
        <v>149682.96505501244</v>
      </c>
    </row>
    <row r="77" spans="2:9" ht="12.75">
      <c r="B77" s="14">
        <f t="shared" si="5"/>
        <v>66</v>
      </c>
      <c r="C77" s="16">
        <f t="shared" si="6"/>
        <v>1199.101050305518</v>
      </c>
      <c r="D77" s="17">
        <f aca="true" t="shared" si="10" ref="D77:D140">C77-E77</f>
        <v>682.3297319918101</v>
      </c>
      <c r="E77" s="17">
        <f t="shared" si="8"/>
        <v>516.7713183137078</v>
      </c>
      <c r="F77" s="18">
        <v>1000</v>
      </c>
      <c r="G77" s="20">
        <f t="shared" si="7"/>
        <v>101671.93393074974</v>
      </c>
      <c r="H77" s="23">
        <f t="shared" si="9"/>
        <v>110.58794069098107</v>
      </c>
      <c r="I77" s="17">
        <f>IF(E78&gt;0,(360-H77-B77)*C77-SUM(F$12:F77),0)</f>
        <v>150429.59295614253</v>
      </c>
    </row>
    <row r="78" spans="2:9" ht="12.75">
      <c r="B78" s="14">
        <f aca="true" t="shared" si="11" ref="B78:B141">B77+1</f>
        <v>67</v>
      </c>
      <c r="C78" s="16">
        <f t="shared" si="6"/>
        <v>1199.101050305518</v>
      </c>
      <c r="D78" s="17">
        <f t="shared" si="10"/>
        <v>690.7413806517693</v>
      </c>
      <c r="E78" s="17">
        <f t="shared" si="8"/>
        <v>508.35966965374865</v>
      </c>
      <c r="F78" s="18">
        <v>1000</v>
      </c>
      <c r="G78" s="20">
        <f t="shared" si="7"/>
        <v>99981.19255009797</v>
      </c>
      <c r="H78" s="23">
        <f t="shared" si="9"/>
        <v>108.14900098456606</v>
      </c>
      <c r="I78" s="17">
        <f>IF(E79&gt;0,(360-H78-B78)*C78-SUM(F$12:F78),0)</f>
        <v>151155.02706943112</v>
      </c>
    </row>
    <row r="79" spans="2:9" ht="12.75">
      <c r="B79" s="14">
        <f t="shared" si="11"/>
        <v>68</v>
      </c>
      <c r="C79" s="16">
        <f t="shared" si="6"/>
        <v>1199.101050305518</v>
      </c>
      <c r="D79" s="17">
        <f t="shared" si="10"/>
        <v>699.1950875550281</v>
      </c>
      <c r="E79" s="17">
        <f t="shared" si="8"/>
        <v>499.90596275048983</v>
      </c>
      <c r="F79" s="18">
        <v>1000</v>
      </c>
      <c r="G79" s="20">
        <f t="shared" si="7"/>
        <v>98281.99746254295</v>
      </c>
      <c r="H79" s="23">
        <f t="shared" si="9"/>
        <v>105.7273974301534</v>
      </c>
      <c r="I79" s="17">
        <f>IF(E80&gt;0,(360-H79-B79)*C79-SUM(F$12:F79),0)</f>
        <v>151859.67338464534</v>
      </c>
    </row>
    <row r="80" spans="2:9" ht="12.75">
      <c r="B80" s="14">
        <f t="shared" si="11"/>
        <v>69</v>
      </c>
      <c r="C80" s="16">
        <f t="shared" si="6"/>
        <v>1199.101050305518</v>
      </c>
      <c r="D80" s="17">
        <f t="shared" si="10"/>
        <v>707.6910629928032</v>
      </c>
      <c r="E80" s="17">
        <f t="shared" si="8"/>
        <v>491.40998731271475</v>
      </c>
      <c r="F80" s="18">
        <v>1000</v>
      </c>
      <c r="G80" s="20">
        <f t="shared" si="7"/>
        <v>96574.30639955014</v>
      </c>
      <c r="H80" s="23">
        <f t="shared" si="9"/>
        <v>103.32280087629168</v>
      </c>
      <c r="I80" s="17">
        <f>IF(E81&gt;0,(360-H80-B80)*C80-SUM(F$12:F80),0)</f>
        <v>152543.92658763647</v>
      </c>
    </row>
    <row r="81" spans="2:9" ht="12.75">
      <c r="B81" s="14">
        <f t="shared" si="11"/>
        <v>70</v>
      </c>
      <c r="C81" s="16">
        <f t="shared" si="6"/>
        <v>1199.101050305518</v>
      </c>
      <c r="D81" s="17">
        <f t="shared" si="10"/>
        <v>716.2295183077672</v>
      </c>
      <c r="E81" s="17">
        <f t="shared" si="8"/>
        <v>482.8715319977507</v>
      </c>
      <c r="F81" s="18">
        <v>1000</v>
      </c>
      <c r="G81" s="20">
        <f t="shared" si="7"/>
        <v>94858.07688124238</v>
      </c>
      <c r="H81" s="23">
        <f t="shared" si="9"/>
        <v>100.93489125194954</v>
      </c>
      <c r="I81" s="17">
        <f>IF(E82&gt;0,(360-H81-B81)*C81-SUM(F$12:F81),0)</f>
        <v>153208.1704759143</v>
      </c>
    </row>
    <row r="82" spans="2:9" ht="12.75">
      <c r="B82" s="14">
        <f t="shared" si="11"/>
        <v>71</v>
      </c>
      <c r="C82" s="16">
        <f t="shared" si="6"/>
        <v>1199.101050305518</v>
      </c>
      <c r="D82" s="17">
        <f t="shared" si="10"/>
        <v>724.8106658993061</v>
      </c>
      <c r="E82" s="17">
        <f t="shared" si="8"/>
        <v>474.29038440621184</v>
      </c>
      <c r="F82" s="18">
        <v>1000</v>
      </c>
      <c r="G82" s="20">
        <f t="shared" si="7"/>
        <v>93133.26621534307</v>
      </c>
      <c r="H82" s="23">
        <f t="shared" si="9"/>
        <v>98.56335723572671</v>
      </c>
      <c r="I82" s="17">
        <f>IF(E83&gt;0,(360-H82-B82)*C82-SUM(F$12:F82),0)</f>
        <v>153852.77835529682</v>
      </c>
    </row>
    <row r="83" spans="2:9" ht="12.75">
      <c r="B83" s="14">
        <f t="shared" si="11"/>
        <v>72</v>
      </c>
      <c r="C83" s="16">
        <f t="shared" si="6"/>
        <v>1199.101050305518</v>
      </c>
      <c r="D83" s="17">
        <f t="shared" si="10"/>
        <v>733.4347192288026</v>
      </c>
      <c r="E83" s="17">
        <f t="shared" si="8"/>
        <v>465.6663310767153</v>
      </c>
      <c r="F83" s="18">
        <v>1000</v>
      </c>
      <c r="G83" s="20">
        <f t="shared" si="7"/>
        <v>91399.83149611428</v>
      </c>
      <c r="H83" s="23">
        <f t="shared" si="9"/>
        <v>96.20789593999353</v>
      </c>
      <c r="I83" s="17">
        <f>IF(E84&gt;0,(360-H83-B83)*C83-SUM(F$12:F83),0)</f>
        <v>154478.11341865893</v>
      </c>
    </row>
    <row r="84" spans="2:9" ht="12.75">
      <c r="B84" s="14">
        <f t="shared" si="11"/>
        <v>73</v>
      </c>
      <c r="C84" s="16">
        <f t="shared" si="6"/>
        <v>1199.101050305518</v>
      </c>
      <c r="D84" s="17">
        <f t="shared" si="10"/>
        <v>742.1018928249466</v>
      </c>
      <c r="E84" s="17">
        <f t="shared" si="8"/>
        <v>456.99915748057134</v>
      </c>
      <c r="F84" s="18">
        <v>1000</v>
      </c>
      <c r="G84" s="20">
        <f t="shared" si="7"/>
        <v>89657.72960328934</v>
      </c>
      <c r="H84" s="23">
        <f t="shared" si="9"/>
        <v>93.86821260915733</v>
      </c>
      <c r="I84" s="17">
        <f>IF(E85&gt;0,(360-H84-B84)*C84-SUM(F$12:F84),0)</f>
        <v>155084.5291077414</v>
      </c>
    </row>
    <row r="85" spans="2:9" ht="12.75">
      <c r="B85" s="14">
        <f t="shared" si="11"/>
        <v>74</v>
      </c>
      <c r="C85" s="16">
        <f t="shared" si="6"/>
        <v>1199.101050305518</v>
      </c>
      <c r="D85" s="17">
        <f t="shared" si="10"/>
        <v>750.8124022890713</v>
      </c>
      <c r="E85" s="17">
        <f t="shared" si="8"/>
        <v>448.28864801644664</v>
      </c>
      <c r="F85" s="18">
        <v>1000</v>
      </c>
      <c r="G85" s="20">
        <f t="shared" si="7"/>
        <v>87906.91720100027</v>
      </c>
      <c r="H85" s="23">
        <f t="shared" si="9"/>
        <v>91.544020331305</v>
      </c>
      <c r="I85" s="17">
        <f>IF(E86&gt;0,(360-H85-B85)*C85-SUM(F$12:F85),0)</f>
        <v>155672.36945892064</v>
      </c>
    </row>
    <row r="86" spans="2:9" ht="12.75">
      <c r="B86" s="14">
        <f t="shared" si="11"/>
        <v>75</v>
      </c>
      <c r="C86" s="16">
        <f t="shared" si="6"/>
        <v>1199.101050305518</v>
      </c>
      <c r="D86" s="17">
        <f t="shared" si="10"/>
        <v>759.5664643005166</v>
      </c>
      <c r="E86" s="17">
        <f t="shared" si="8"/>
        <v>439.5345860050013</v>
      </c>
      <c r="F86" s="18">
        <v>1000</v>
      </c>
      <c r="G86" s="20">
        <f t="shared" si="7"/>
        <v>86147.35073669975</v>
      </c>
      <c r="H86" s="23">
        <f t="shared" si="9"/>
        <v>89.23503976251575</v>
      </c>
      <c r="I86" s="17">
        <f>IF(E87&gt;0,(360-H86-B86)*C86-SUM(F$12:F86),0)</f>
        <v>156241.96943378533</v>
      </c>
    </row>
    <row r="87" spans="2:9" ht="12.75">
      <c r="B87" s="14">
        <f t="shared" si="11"/>
        <v>76</v>
      </c>
      <c r="C87" s="16">
        <f t="shared" si="6"/>
        <v>1199.101050305518</v>
      </c>
      <c r="D87" s="17">
        <f t="shared" si="10"/>
        <v>768.3642966220191</v>
      </c>
      <c r="E87" s="17">
        <f t="shared" si="8"/>
        <v>430.73675368349876</v>
      </c>
      <c r="F87" s="18">
        <v>1000</v>
      </c>
      <c r="G87" s="20">
        <f t="shared" si="7"/>
        <v>84378.98644007773</v>
      </c>
      <c r="H87" s="23">
        <f t="shared" si="9"/>
        <v>86.94099886318158</v>
      </c>
      <c r="I87" s="17">
        <f>IF(E88&gt;0,(360-H87-B87)*C87-SUM(F$12:F87),0)</f>
        <v>156793.65523531524</v>
      </c>
    </row>
    <row r="88" spans="2:9" ht="12.75">
      <c r="B88" s="14">
        <f t="shared" si="11"/>
        <v>77</v>
      </c>
      <c r="C88" s="16">
        <f aca="true" t="shared" si="12" ref="C88:C151">IF(G87&gt;0,-PMT(D$6/12,30*12,D$5,0),0)</f>
        <v>1199.101050305518</v>
      </c>
      <c r="D88" s="17">
        <f t="shared" si="10"/>
        <v>777.2061181051292</v>
      </c>
      <c r="E88" s="17">
        <f t="shared" si="8"/>
        <v>421.89493220038867</v>
      </c>
      <c r="F88" s="18">
        <v>1000</v>
      </c>
      <c r="G88" s="20">
        <f t="shared" si="7"/>
        <v>82601.7803219726</v>
      </c>
      <c r="H88" s="23">
        <f t="shared" si="9"/>
        <v>84.66163264571439</v>
      </c>
      <c r="I88" s="17">
        <f>IF(E89&gt;0,(360-H88-B88)*C88-SUM(F$12:F88),0)</f>
        <v>157327.7446104055</v>
      </c>
    </row>
    <row r="89" spans="2:9" ht="12.75">
      <c r="B89" s="14">
        <f t="shared" si="11"/>
        <v>78</v>
      </c>
      <c r="C89" s="16">
        <f t="shared" si="12"/>
        <v>1199.101050305518</v>
      </c>
      <c r="D89" s="17">
        <f t="shared" si="10"/>
        <v>786.0921486956549</v>
      </c>
      <c r="E89" s="17">
        <f t="shared" si="8"/>
        <v>413.008901609863</v>
      </c>
      <c r="F89" s="18">
        <v>1000</v>
      </c>
      <c r="G89" s="20">
        <f aca="true" t="shared" si="13" ref="G89:G152">IF((G88-D89-F89)&gt;0,G88-D89-F89,0)</f>
        <v>80815.68817327695</v>
      </c>
      <c r="H89" s="23">
        <f t="shared" si="9"/>
        <v>82.39668293305357</v>
      </c>
      <c r="I89" s="17">
        <f>IF(E90&gt;0,(360-H89-B89)*C89-SUM(F$12:F89),0)</f>
        <v>157844.54713944078</v>
      </c>
    </row>
    <row r="90" spans="2:9" ht="12.75">
      <c r="B90" s="14">
        <f t="shared" si="11"/>
        <v>79</v>
      </c>
      <c r="C90" s="16">
        <f t="shared" si="12"/>
        <v>1199.101050305518</v>
      </c>
      <c r="D90" s="17">
        <f t="shared" si="10"/>
        <v>795.0226094391332</v>
      </c>
      <c r="E90" s="17">
        <f t="shared" si="8"/>
        <v>404.0784408663847</v>
      </c>
      <c r="F90" s="18">
        <v>1000</v>
      </c>
      <c r="G90" s="20">
        <f t="shared" si="13"/>
        <v>79020.66556383781</v>
      </c>
      <c r="H90" s="23">
        <f t="shared" si="9"/>
        <v>80.14589812742418</v>
      </c>
      <c r="I90" s="17">
        <f>IF(E91&gt;0,(360-H90-B90)*C90-SUM(F$12:F90),0)</f>
        <v>158344.36451357717</v>
      </c>
    </row>
    <row r="91" spans="2:9" ht="12.75">
      <c r="B91" s="14">
        <f t="shared" si="11"/>
        <v>80</v>
      </c>
      <c r="C91" s="16">
        <f t="shared" si="12"/>
        <v>1199.101050305518</v>
      </c>
      <c r="D91" s="17">
        <f t="shared" si="10"/>
        <v>803.9977224863289</v>
      </c>
      <c r="E91" s="17">
        <f t="shared" si="8"/>
        <v>395.103327819189</v>
      </c>
      <c r="F91" s="18">
        <v>1000</v>
      </c>
      <c r="G91" s="20">
        <f t="shared" si="13"/>
        <v>77216.66784135149</v>
      </c>
      <c r="H91" s="23">
        <f t="shared" si="9"/>
        <v>77.9090329888288</v>
      </c>
      <c r="I91" s="17">
        <f>IF(E92&gt;0,(360-H91-B91)*C91-SUM(F$12:F91),0)</f>
        <v>158827.49080035315</v>
      </c>
    </row>
    <row r="92" spans="2:9" ht="12.75">
      <c r="B92" s="14">
        <f t="shared" si="11"/>
        <v>81</v>
      </c>
      <c r="C92" s="16">
        <f t="shared" si="12"/>
        <v>1199.101050305518</v>
      </c>
      <c r="D92" s="17">
        <f t="shared" si="10"/>
        <v>813.0177110987604</v>
      </c>
      <c r="E92" s="17">
        <f t="shared" si="8"/>
        <v>386.08333920675744</v>
      </c>
      <c r="F92" s="18">
        <v>1000</v>
      </c>
      <c r="G92" s="20">
        <f t="shared" si="13"/>
        <v>75403.65013025273</v>
      </c>
      <c r="H92" s="23">
        <f t="shared" si="9"/>
        <v>75.6858484227843</v>
      </c>
      <c r="I92" s="17">
        <f>IF(E93&gt;0,(360-H92-B92)*C92-SUM(F$12:F92),0)</f>
        <v>159294.2126982146</v>
      </c>
    </row>
    <row r="93" spans="2:9" ht="12.75">
      <c r="B93" s="14">
        <f t="shared" si="11"/>
        <v>82</v>
      </c>
      <c r="C93" s="16">
        <f t="shared" si="12"/>
        <v>1199.101050305518</v>
      </c>
      <c r="D93" s="17">
        <f t="shared" si="10"/>
        <v>822.0827996542544</v>
      </c>
      <c r="E93" s="17">
        <f t="shared" si="8"/>
        <v>377.0182506512636</v>
      </c>
      <c r="F93" s="18">
        <v>1000</v>
      </c>
      <c r="G93" s="20">
        <f t="shared" si="13"/>
        <v>73581.56733059848</v>
      </c>
      <c r="H93" s="23">
        <f t="shared" si="9"/>
        <v>73.47611127684522</v>
      </c>
      <c r="I93" s="17">
        <f>IF(E94&gt;0,(360-H93-B93)*C93-SUM(F$12:F93),0)</f>
        <v>159744.80978050374</v>
      </c>
    </row>
    <row r="94" spans="2:9" ht="12.75">
      <c r="B94" s="14">
        <f t="shared" si="11"/>
        <v>83</v>
      </c>
      <c r="C94" s="16">
        <f t="shared" si="12"/>
        <v>1199.101050305518</v>
      </c>
      <c r="D94" s="17">
        <f t="shared" si="10"/>
        <v>831.1932136525254</v>
      </c>
      <c r="E94" s="17">
        <f t="shared" si="8"/>
        <v>367.90783665299244</v>
      </c>
      <c r="F94" s="18">
        <v>1000</v>
      </c>
      <c r="G94" s="20">
        <f t="shared" si="13"/>
        <v>71750.37411694595</v>
      </c>
      <c r="H94" s="23">
        <f t="shared" si="9"/>
        <v>71.27959414548025</v>
      </c>
      <c r="I94" s="17">
        <f>IF(E95&gt;0,(360-H94-B94)*C94-SUM(F$12:F94),0)</f>
        <v>160179.55472943204</v>
      </c>
    </row>
    <row r="95" spans="2:9" ht="12.75">
      <c r="B95" s="14">
        <f t="shared" si="11"/>
        <v>84</v>
      </c>
      <c r="C95" s="16">
        <f t="shared" si="12"/>
        <v>1199.101050305518</v>
      </c>
      <c r="D95" s="17">
        <f t="shared" si="10"/>
        <v>840.3491797207882</v>
      </c>
      <c r="E95" s="17">
        <f t="shared" si="8"/>
        <v>358.7518705847297</v>
      </c>
      <c r="F95" s="18">
        <v>1000</v>
      </c>
      <c r="G95" s="20">
        <f t="shared" si="13"/>
        <v>69910.02493722517</v>
      </c>
      <c r="H95" s="23">
        <f t="shared" si="9"/>
        <v>69.09607518289441</v>
      </c>
      <c r="I95" s="17">
        <f>IF(E96&gt;0,(360-H95-B95)*C95-SUM(F$12:F95),0)</f>
        <v>160598.7135605252</v>
      </c>
    </row>
    <row r="96" spans="2:9" ht="12.75">
      <c r="B96" s="14">
        <f t="shared" si="11"/>
        <v>85</v>
      </c>
      <c r="C96" s="16">
        <f t="shared" si="12"/>
        <v>1199.101050305518</v>
      </c>
      <c r="D96" s="17">
        <f t="shared" si="10"/>
        <v>849.550925619392</v>
      </c>
      <c r="E96" s="17">
        <f t="shared" si="8"/>
        <v>349.55012468612586</v>
      </c>
      <c r="F96" s="18">
        <v>1000</v>
      </c>
      <c r="G96" s="20">
        <f t="shared" si="13"/>
        <v>68060.47401160578</v>
      </c>
      <c r="H96" s="23">
        <f t="shared" si="9"/>
        <v>66.92533792341088</v>
      </c>
      <c r="I96" s="17">
        <f>IF(E97&gt;0,(360-H96-B96)*C96-SUM(F$12:F96),0)</f>
        <v>161002.54583800372</v>
      </c>
    </row>
    <row r="97" spans="2:9" ht="12.75">
      <c r="B97" s="14">
        <f t="shared" si="11"/>
        <v>86</v>
      </c>
      <c r="C97" s="16">
        <f t="shared" si="12"/>
        <v>1199.101050305518</v>
      </c>
      <c r="D97" s="17">
        <f t="shared" si="10"/>
        <v>858.7986802474891</v>
      </c>
      <c r="E97" s="17">
        <f t="shared" si="8"/>
        <v>340.3023700580289</v>
      </c>
      <c r="F97" s="18">
        <v>1000</v>
      </c>
      <c r="G97" s="20">
        <f t="shared" si="13"/>
        <v>66201.67533135829</v>
      </c>
      <c r="H97" s="23">
        <f t="shared" si="9"/>
        <v>64.76717110904985</v>
      </c>
      <c r="I97" s="17">
        <f>IF(E98&gt;0,(360-H97-B97)*C97-SUM(F$12:F97),0)</f>
        <v>161391.30488153303</v>
      </c>
    </row>
    <row r="98" spans="2:9" ht="12.75">
      <c r="B98" s="14">
        <f t="shared" si="11"/>
        <v>87</v>
      </c>
      <c r="C98" s="16">
        <f t="shared" si="12"/>
        <v>1199.101050305518</v>
      </c>
      <c r="D98" s="17">
        <f t="shared" si="10"/>
        <v>868.0926736487265</v>
      </c>
      <c r="E98" s="17">
        <f t="shared" si="8"/>
        <v>331.0083766567914</v>
      </c>
      <c r="F98" s="18">
        <v>1000</v>
      </c>
      <c r="G98" s="20">
        <f t="shared" si="13"/>
        <v>64333.582657709565</v>
      </c>
      <c r="H98" s="23">
        <f t="shared" si="9"/>
        <v>62.62136852396047</v>
      </c>
      <c r="I98" s="17">
        <f>IF(E99&gt;0,(360-H98-B98)*C98-SUM(F$12:F98),0)</f>
        <v>161765.23796475647</v>
      </c>
    </row>
    <row r="99" spans="2:9" ht="12.75">
      <c r="B99" s="14">
        <f t="shared" si="11"/>
        <v>88</v>
      </c>
      <c r="C99" s="16">
        <f t="shared" si="12"/>
        <v>1199.101050305518</v>
      </c>
      <c r="D99" s="17">
        <f t="shared" si="10"/>
        <v>877.43313701697</v>
      </c>
      <c r="E99" s="17">
        <f t="shared" si="8"/>
        <v>321.6679132885478</v>
      </c>
      <c r="F99" s="18">
        <v>1000</v>
      </c>
      <c r="G99" s="20">
        <f t="shared" si="13"/>
        <v>62456.1495206926</v>
      </c>
      <c r="H99" s="23">
        <f t="shared" si="9"/>
        <v>60.487728835382</v>
      </c>
      <c r="I99" s="17">
        <f>IF(E100&gt;0,(360-H99-B99)*C99-SUM(F$12:F99),0)</f>
        <v>162124.58650599897</v>
      </c>
    </row>
    <row r="100" spans="2:9" ht="12.75">
      <c r="B100" s="14">
        <f t="shared" si="11"/>
        <v>89</v>
      </c>
      <c r="C100" s="16">
        <f t="shared" si="12"/>
        <v>1199.101050305518</v>
      </c>
      <c r="D100" s="17">
        <f t="shared" si="10"/>
        <v>886.820302702055</v>
      </c>
      <c r="E100" s="17">
        <f t="shared" si="8"/>
        <v>312.280747603463</v>
      </c>
      <c r="F100" s="18">
        <v>1000</v>
      </c>
      <c r="G100" s="20">
        <f t="shared" si="13"/>
        <v>60569.32921799054</v>
      </c>
      <c r="H100" s="23">
        <f t="shared" si="9"/>
        <v>58.36605544082751</v>
      </c>
      <c r="I100" s="17">
        <f>IF(E101&gt;0,(360-H100-B100)*C100-SUM(F$12:F100),0)</f>
        <v>162469.58625150903</v>
      </c>
    </row>
    <row r="101" spans="2:9" ht="12.75">
      <c r="B101" s="14">
        <f t="shared" si="11"/>
        <v>90</v>
      </c>
      <c r="C101" s="16">
        <f t="shared" si="12"/>
        <v>1199.101050305518</v>
      </c>
      <c r="D101" s="17">
        <f t="shared" si="10"/>
        <v>896.2544042155653</v>
      </c>
      <c r="E101" s="17">
        <f t="shared" si="8"/>
        <v>302.8466460899527</v>
      </c>
      <c r="F101" s="18">
        <v>1000</v>
      </c>
      <c r="G101" s="20">
        <f t="shared" si="13"/>
        <v>58673.074813774976</v>
      </c>
      <c r="H101" s="23">
        <f t="shared" si="9"/>
        <v>56.256156321200244</v>
      </c>
      <c r="I101" s="17">
        <f>IF(E102&gt;0,(360-H101-B101)*C101-SUM(F$12:F101),0)</f>
        <v>162800.4674515872</v>
      </c>
    </row>
    <row r="102" spans="2:9" ht="12.75">
      <c r="B102" s="14">
        <f t="shared" si="11"/>
        <v>91</v>
      </c>
      <c r="C102" s="16">
        <f t="shared" si="12"/>
        <v>1199.101050305518</v>
      </c>
      <c r="D102" s="17">
        <f t="shared" si="10"/>
        <v>905.735676236643</v>
      </c>
      <c r="E102" s="17">
        <f t="shared" si="8"/>
        <v>293.36537406887487</v>
      </c>
      <c r="F102" s="18">
        <v>1000</v>
      </c>
      <c r="G102" s="20">
        <f t="shared" si="13"/>
        <v>56767.339137538336</v>
      </c>
      <c r="H102" s="23">
        <f t="shared" si="9"/>
        <v>54.15784389956787</v>
      </c>
      <c r="I102" s="17">
        <f>IF(E103&gt;0,(360-H102-B102)*C102-SUM(F$12:F102),0)</f>
        <v>163117.4550299302</v>
      </c>
    </row>
    <row r="103" spans="2:9" ht="12.75">
      <c r="B103" s="14">
        <f t="shared" si="11"/>
        <v>92</v>
      </c>
      <c r="C103" s="16">
        <f t="shared" si="12"/>
        <v>1199.101050305518</v>
      </c>
      <c r="D103" s="17">
        <f t="shared" si="10"/>
        <v>915.2643546178263</v>
      </c>
      <c r="E103" s="17">
        <f t="shared" si="8"/>
        <v>283.8366956876917</v>
      </c>
      <c r="F103" s="18">
        <v>1000</v>
      </c>
      <c r="G103" s="20">
        <f t="shared" si="13"/>
        <v>54852.07478292051</v>
      </c>
      <c r="H103" s="23">
        <f t="shared" si="9"/>
        <v>52.07093490533645</v>
      </c>
      <c r="I103" s="17">
        <f>IF(E104&gt;0,(360-H103-B103)*C103-SUM(F$12:F103),0)</f>
        <v>163420.76874649958</v>
      </c>
    </row>
    <row r="104" spans="2:9" ht="12.75">
      <c r="B104" s="14">
        <f t="shared" si="11"/>
        <v>93</v>
      </c>
      <c r="C104" s="16">
        <f t="shared" si="12"/>
        <v>1199.101050305518</v>
      </c>
      <c r="D104" s="17">
        <f t="shared" si="10"/>
        <v>924.8406763909154</v>
      </c>
      <c r="E104" s="17">
        <f t="shared" si="8"/>
        <v>274.26037391460255</v>
      </c>
      <c r="F104" s="18">
        <v>1000</v>
      </c>
      <c r="G104" s="20">
        <f t="shared" si="13"/>
        <v>52927.23410652959</v>
      </c>
      <c r="H104" s="23">
        <f t="shared" si="9"/>
        <v>49.99525024357645</v>
      </c>
      <c r="I104" s="17">
        <f>IF(E105&gt;0,(360-H104-B104)*C104-SUM(F$12:F104),0)</f>
        <v>163710.62335421357</v>
      </c>
    </row>
    <row r="105" spans="2:9" ht="12.75">
      <c r="B105" s="14">
        <f t="shared" si="11"/>
        <v>94</v>
      </c>
      <c r="C105" s="16">
        <f t="shared" si="12"/>
        <v>1199.101050305518</v>
      </c>
      <c r="D105" s="17">
        <f t="shared" si="10"/>
        <v>934.46487977287</v>
      </c>
      <c r="E105" s="17">
        <f t="shared" si="8"/>
        <v>264.63617053264795</v>
      </c>
      <c r="F105" s="18">
        <v>1000</v>
      </c>
      <c r="G105" s="20">
        <f t="shared" si="13"/>
        <v>50992.76922675672</v>
      </c>
      <c r="H105" s="23">
        <f t="shared" si="9"/>
        <v>47.93061486926949</v>
      </c>
      <c r="I105" s="17">
        <f>IF(E106&gt;0,(360-H105-B105)*C105-SUM(F$12:F105),0)</f>
        <v>163987.22874973743</v>
      </c>
    </row>
    <row r="106" spans="2:9" ht="12.75">
      <c r="B106" s="14">
        <f t="shared" si="11"/>
        <v>95</v>
      </c>
      <c r="C106" s="16">
        <f t="shared" si="12"/>
        <v>1199.101050305518</v>
      </c>
      <c r="D106" s="17">
        <f t="shared" si="10"/>
        <v>944.1372041717343</v>
      </c>
      <c r="E106" s="17">
        <f t="shared" si="8"/>
        <v>254.9638461337836</v>
      </c>
      <c r="F106" s="18">
        <v>1000</v>
      </c>
      <c r="G106" s="20">
        <f t="shared" si="13"/>
        <v>49048.632022584985</v>
      </c>
      <c r="H106" s="23">
        <f t="shared" si="9"/>
        <v>45.87685766625451</v>
      </c>
      <c r="I106" s="17">
        <f>IF(E107&gt;0,(360-H106-B106)*C106-SUM(F$12:F106),0)</f>
        <v>164250.7901186397</v>
      </c>
    </row>
    <row r="107" spans="2:9" ht="12.75">
      <c r="B107" s="14">
        <f t="shared" si="11"/>
        <v>96</v>
      </c>
      <c r="C107" s="16">
        <f t="shared" si="12"/>
        <v>1199.101050305518</v>
      </c>
      <c r="D107" s="17">
        <f t="shared" si="10"/>
        <v>953.857890192593</v>
      </c>
      <c r="E107" s="17">
        <f t="shared" si="8"/>
        <v>245.2431601129249</v>
      </c>
      <c r="F107" s="18">
        <v>1000</v>
      </c>
      <c r="G107" s="20">
        <f t="shared" si="13"/>
        <v>47094.77413239239</v>
      </c>
      <c r="H107" s="23">
        <f t="shared" si="9"/>
        <v>43.83381133066419</v>
      </c>
      <c r="I107" s="17">
        <f>IF(E108&gt;0,(360-H107-B107)*C107-SUM(F$12:F107),0)</f>
        <v>164501.5080751634</v>
      </c>
    </row>
    <row r="108" spans="2:9" ht="12.75">
      <c r="B108" s="14">
        <f t="shared" si="11"/>
        <v>97</v>
      </c>
      <c r="C108" s="16">
        <f t="shared" si="12"/>
        <v>1199.101050305518</v>
      </c>
      <c r="D108" s="17">
        <f t="shared" si="10"/>
        <v>963.6271796435559</v>
      </c>
      <c r="E108" s="17">
        <f t="shared" si="8"/>
        <v>235.47387066196197</v>
      </c>
      <c r="F108" s="18">
        <v>1000</v>
      </c>
      <c r="G108" s="20">
        <f t="shared" si="13"/>
        <v>45131.14695274884</v>
      </c>
      <c r="H108" s="23">
        <f t="shared" si="9"/>
        <v>41.801312258653276</v>
      </c>
      <c r="I108" s="17">
        <f>IF(E109&gt;0,(360-H108-B108)*C108-SUM(F$12:F108),0)</f>
        <v>164739.5787968511</v>
      </c>
    </row>
    <row r="109" spans="2:9" ht="12.75">
      <c r="B109" s="14">
        <f t="shared" si="11"/>
        <v>98</v>
      </c>
      <c r="C109" s="16">
        <f t="shared" si="12"/>
        <v>1199.101050305518</v>
      </c>
      <c r="D109" s="17">
        <f t="shared" si="10"/>
        <v>973.4453155417738</v>
      </c>
      <c r="E109" s="17">
        <f t="shared" si="8"/>
        <v>225.65573476374416</v>
      </c>
      <c r="F109" s="18">
        <v>1000</v>
      </c>
      <c r="G109" s="20">
        <f t="shared" si="13"/>
        <v>43157.701637207065</v>
      </c>
      <c r="H109" s="23">
        <f t="shared" si="9"/>
        <v>39.7792004382307</v>
      </c>
      <c r="I109" s="17">
        <f>IF(E110&gt;0,(360-H109-B109)*C109-SUM(F$12:F109),0)</f>
        <v>164965.19415424956</v>
      </c>
    </row>
    <row r="110" spans="2:9" ht="12.75">
      <c r="B110" s="14">
        <f t="shared" si="11"/>
        <v>99</v>
      </c>
      <c r="C110" s="16">
        <f t="shared" si="12"/>
        <v>1199.101050305518</v>
      </c>
      <c r="D110" s="17">
        <f t="shared" si="10"/>
        <v>983.3125421194826</v>
      </c>
      <c r="E110" s="17">
        <f t="shared" si="8"/>
        <v>215.7885081860353</v>
      </c>
      <c r="F110" s="18">
        <v>1000</v>
      </c>
      <c r="G110" s="20">
        <f t="shared" si="13"/>
        <v>41174.38909508758</v>
      </c>
      <c r="H110" s="23">
        <f t="shared" si="9"/>
        <v>37.76731934501651</v>
      </c>
      <c r="I110" s="17">
        <f>IF(E111&gt;0,(360-H110-B110)*C110-SUM(F$12:F110),0)</f>
        <v>165178.54183590697</v>
      </c>
    </row>
    <row r="111" spans="2:9" ht="12.75">
      <c r="B111" s="14">
        <f t="shared" si="11"/>
        <v>100</v>
      </c>
      <c r="C111" s="16">
        <f t="shared" si="12"/>
        <v>1199.101050305518</v>
      </c>
      <c r="D111" s="17">
        <f t="shared" si="10"/>
        <v>993.22910483008</v>
      </c>
      <c r="E111" s="17">
        <f t="shared" si="8"/>
        <v>205.87194547543788</v>
      </c>
      <c r="F111" s="18">
        <v>1000</v>
      </c>
      <c r="G111" s="20">
        <f t="shared" si="13"/>
        <v>39181.159990257496</v>
      </c>
      <c r="H111" s="23">
        <f t="shared" si="9"/>
        <v>35.76551584175434</v>
      </c>
      <c r="I111" s="17">
        <f>IF(E112&gt;0,(360-H111-B111)*C111-SUM(F$12:F111),0)</f>
        <v>165379.8054688684</v>
      </c>
    </row>
    <row r="112" spans="2:9" ht="12.75">
      <c r="B112" s="14">
        <f t="shared" si="11"/>
        <v>101</v>
      </c>
      <c r="C112" s="16">
        <f t="shared" si="12"/>
        <v>1199.101050305518</v>
      </c>
      <c r="D112" s="17">
        <f t="shared" si="10"/>
        <v>1003.1952503542304</v>
      </c>
      <c r="E112" s="17">
        <f t="shared" si="8"/>
        <v>195.90579995128746</v>
      </c>
      <c r="F112" s="18">
        <v>1000</v>
      </c>
      <c r="G112" s="20">
        <f t="shared" si="13"/>
        <v>37177.96473990327</v>
      </c>
      <c r="H112" s="23">
        <f t="shared" si="9"/>
        <v>33.773640081417746</v>
      </c>
      <c r="I112" s="17">
        <f>IF(E113&gt;0,(360-H112-B112)*C112-SUM(F$12:F112),0)</f>
        <v>165569.1647348606</v>
      </c>
    </row>
    <row r="113" spans="2:9" ht="12.75">
      <c r="B113" s="14">
        <f t="shared" si="11"/>
        <v>102</v>
      </c>
      <c r="C113" s="16">
        <f t="shared" si="12"/>
        <v>1199.101050305518</v>
      </c>
      <c r="D113" s="17">
        <f t="shared" si="10"/>
        <v>1013.2112266060016</v>
      </c>
      <c r="E113" s="17">
        <f t="shared" si="8"/>
        <v>185.88982369951634</v>
      </c>
      <c r="F113" s="18">
        <v>1000</v>
      </c>
      <c r="G113" s="20">
        <f t="shared" si="13"/>
        <v>35164.75351329727</v>
      </c>
      <c r="H113" s="23">
        <f t="shared" si="9"/>
        <v>31.791545413757515</v>
      </c>
      <c r="I113" s="17">
        <f>IF(E114&gt;0,(360-H113-B113)*C113-SUM(F$12:F113),0)</f>
        <v>165746.79548235144</v>
      </c>
    </row>
    <row r="114" spans="2:9" ht="12.75">
      <c r="B114" s="14">
        <f t="shared" si="11"/>
        <v>103</v>
      </c>
      <c r="C114" s="16">
        <f t="shared" si="12"/>
        <v>1199.101050305518</v>
      </c>
      <c r="D114" s="17">
        <f t="shared" si="10"/>
        <v>1023.2772827390315</v>
      </c>
      <c r="E114" s="17">
        <f t="shared" si="8"/>
        <v>175.82376756648634</v>
      </c>
      <c r="F114" s="18">
        <v>1000</v>
      </c>
      <c r="G114" s="20">
        <f t="shared" si="13"/>
        <v>33141.47623055824</v>
      </c>
      <c r="H114" s="23">
        <f t="shared" si="9"/>
        <v>29.819088295144592</v>
      </c>
      <c r="I114" s="17">
        <f>IF(E115&gt;0,(360-H114-B114)*C114-SUM(F$12:F114),0)</f>
        <v>165912.86983465723</v>
      </c>
    </row>
    <row r="115" spans="2:9" ht="12.75">
      <c r="B115" s="14">
        <f t="shared" si="11"/>
        <v>104</v>
      </c>
      <c r="C115" s="16">
        <f t="shared" si="12"/>
        <v>1199.101050305518</v>
      </c>
      <c r="D115" s="17">
        <f t="shared" si="10"/>
        <v>1033.3936691527267</v>
      </c>
      <c r="E115" s="17">
        <f t="shared" si="8"/>
        <v>165.7073811527912</v>
      </c>
      <c r="F115" s="18">
        <v>1000</v>
      </c>
      <c r="G115" s="20">
        <f t="shared" si="13"/>
        <v>31108.082561405514</v>
      </c>
      <c r="H115" s="23">
        <f t="shared" si="9"/>
        <v>27.85612820156948</v>
      </c>
      <c r="I115" s="17">
        <f>IF(E116&gt;0,(360-H115-B115)*C115-SUM(F$12:F115),0)</f>
        <v>166067.55629426544</v>
      </c>
    </row>
    <row r="116" spans="2:9" ht="12.75">
      <c r="B116" s="14">
        <f t="shared" si="11"/>
        <v>105</v>
      </c>
      <c r="C116" s="16">
        <f t="shared" si="12"/>
        <v>1199.101050305518</v>
      </c>
      <c r="D116" s="17">
        <f t="shared" si="10"/>
        <v>1043.5606374984905</v>
      </c>
      <c r="E116" s="17">
        <f t="shared" si="8"/>
        <v>155.54041280702756</v>
      </c>
      <c r="F116" s="18">
        <v>1000</v>
      </c>
      <c r="G116" s="20">
        <f t="shared" si="13"/>
        <v>29064.521923907025</v>
      </c>
      <c r="H116" s="23">
        <f t="shared" si="9"/>
        <v>25.902527544667205</v>
      </c>
      <c r="I116" s="17">
        <f>IF(E117&gt;0,(360-H116-B116)*C116-SUM(F$12:F116),0)</f>
        <v>166211.01984352904</v>
      </c>
    </row>
    <row r="117" spans="2:9" ht="12.75">
      <c r="B117" s="14">
        <f t="shared" si="11"/>
        <v>106</v>
      </c>
      <c r="C117" s="16">
        <f t="shared" si="12"/>
        <v>1199.101050305518</v>
      </c>
      <c r="D117" s="17">
        <f t="shared" si="10"/>
        <v>1053.7784406859828</v>
      </c>
      <c r="E117" s="17">
        <f t="shared" si="8"/>
        <v>145.32260961953511</v>
      </c>
      <c r="F117" s="18">
        <v>1000</v>
      </c>
      <c r="G117" s="20">
        <f t="shared" si="13"/>
        <v>27010.743483221042</v>
      </c>
      <c r="H117" s="23">
        <f t="shared" si="9"/>
        <v>23.958151590641705</v>
      </c>
      <c r="I117" s="17">
        <f>IF(E118&gt;0,(360-H117-B117)*C117-SUM(F$12:F117),0)</f>
        <v>166343.42204188427</v>
      </c>
    </row>
    <row r="118" spans="2:9" ht="12.75">
      <c r="B118" s="14">
        <f t="shared" si="11"/>
        <v>107</v>
      </c>
      <c r="C118" s="16">
        <f t="shared" si="12"/>
        <v>1199.101050305518</v>
      </c>
      <c r="D118" s="17">
        <f t="shared" si="10"/>
        <v>1064.0473328894127</v>
      </c>
      <c r="E118" s="17">
        <f t="shared" si="8"/>
        <v>135.0537174161052</v>
      </c>
      <c r="F118" s="18">
        <v>1000</v>
      </c>
      <c r="G118" s="20">
        <f t="shared" si="13"/>
        <v>24946.69615033163</v>
      </c>
      <c r="H118" s="23">
        <f t="shared" si="9"/>
        <v>22.02286838197076</v>
      </c>
      <c r="I118" s="17">
        <f>IF(E119&gt;0,(360-H118-B118)*C118-SUM(F$12:F118),0)</f>
        <v>166464.92111973476</v>
      </c>
    </row>
    <row r="119" spans="2:9" ht="12.75">
      <c r="B119" s="14">
        <f t="shared" si="11"/>
        <v>108</v>
      </c>
      <c r="C119" s="16">
        <f t="shared" si="12"/>
        <v>1199.101050305518</v>
      </c>
      <c r="D119" s="17">
        <f t="shared" si="10"/>
        <v>1074.3675695538598</v>
      </c>
      <c r="E119" s="17">
        <f t="shared" si="8"/>
        <v>124.73348075165815</v>
      </c>
      <c r="F119" s="18">
        <v>1000</v>
      </c>
      <c r="G119" s="20">
        <f t="shared" si="13"/>
        <v>22872.328580777772</v>
      </c>
      <c r="H119" s="23">
        <f t="shared" si="9"/>
        <v>20.09654866177799</v>
      </c>
      <c r="I119" s="17">
        <f>IF(E120&gt;0,(360-H119-B119)*C119-SUM(F$12:F119),0)</f>
        <v>166575.67206913658</v>
      </c>
    </row>
    <row r="120" spans="2:9" ht="12.75">
      <c r="B120" s="14">
        <f t="shared" si="11"/>
        <v>109</v>
      </c>
      <c r="C120" s="16">
        <f t="shared" si="12"/>
        <v>1199.101050305518</v>
      </c>
      <c r="D120" s="17">
        <f t="shared" si="10"/>
        <v>1084.739407401629</v>
      </c>
      <c r="E120" s="17">
        <f t="shared" si="8"/>
        <v>114.36164290388886</v>
      </c>
      <c r="F120" s="18">
        <v>1000</v>
      </c>
      <c r="G120" s="20">
        <f t="shared" si="13"/>
        <v>20787.589173376142</v>
      </c>
      <c r="H120" s="23">
        <f t="shared" si="9"/>
        <v>18.179065800763055</v>
      </c>
      <c r="I120" s="17">
        <f>IF(E121&gt;0,(360-H120-B120)*C120-SUM(F$12:F120),0)</f>
        <v>166675.82673141692</v>
      </c>
    </row>
    <row r="121" spans="2:9" ht="12.75">
      <c r="B121" s="14">
        <f t="shared" si="11"/>
        <v>110</v>
      </c>
      <c r="C121" s="16">
        <f t="shared" si="12"/>
        <v>1199.101050305518</v>
      </c>
      <c r="D121" s="17">
        <f t="shared" si="10"/>
        <v>1095.1631044386372</v>
      </c>
      <c r="E121" s="17">
        <f t="shared" si="8"/>
        <v>103.9379458668807</v>
      </c>
      <c r="F121" s="18">
        <v>1000</v>
      </c>
      <c r="G121" s="20">
        <f t="shared" si="13"/>
        <v>18692.426068937504</v>
      </c>
      <c r="H121" s="23">
        <f t="shared" si="9"/>
        <v>16.270295726587335</v>
      </c>
      <c r="I121" s="17">
        <f>IF(E122&gt;0,(360-H121-B121)*C121-SUM(F$12:F121),0)</f>
        <v>166765.53388184722</v>
      </c>
    </row>
    <row r="122" spans="2:9" ht="12.75">
      <c r="B122" s="14">
        <f t="shared" si="11"/>
        <v>111</v>
      </c>
      <c r="C122" s="16">
        <f t="shared" si="12"/>
        <v>1199.101050305518</v>
      </c>
      <c r="D122" s="17">
        <f t="shared" si="10"/>
        <v>1105.6389199608304</v>
      </c>
      <c r="E122" s="17">
        <f t="shared" si="8"/>
        <v>93.46213034468752</v>
      </c>
      <c r="F122" s="18">
        <v>1000</v>
      </c>
      <c r="G122" s="20">
        <f t="shared" si="13"/>
        <v>16586.787148976673</v>
      </c>
      <c r="H122" s="23">
        <f t="shared" si="9"/>
        <v>14.370116855616587</v>
      </c>
      <c r="I122" s="17">
        <f>IF(E123&gt;0,(360-H122-B122)*C122-SUM(F$12:F122),0)</f>
        <v>166844.9393114911</v>
      </c>
    </row>
    <row r="123" spans="2:9" ht="12.75">
      <c r="B123" s="14">
        <f t="shared" si="11"/>
        <v>112</v>
      </c>
      <c r="C123" s="16">
        <f t="shared" si="12"/>
        <v>1199.101050305518</v>
      </c>
      <c r="D123" s="17">
        <f t="shared" si="10"/>
        <v>1116.1671145606344</v>
      </c>
      <c r="E123" s="17">
        <f t="shared" si="8"/>
        <v>82.93393574488336</v>
      </c>
      <c r="F123" s="18">
        <v>1000</v>
      </c>
      <c r="G123" s="20">
        <f t="shared" si="13"/>
        <v>14470.620034416039</v>
      </c>
      <c r="H123" s="23">
        <f t="shared" si="9"/>
        <v>12.478410026926857</v>
      </c>
      <c r="I123" s="17">
        <f>IF(E124&gt;0,(360-H123-B123)*C123-SUM(F$12:F123),0)</f>
        <v>166914.18590633757</v>
      </c>
    </row>
    <row r="124" spans="2:9" ht="12.75">
      <c r="B124" s="14">
        <f t="shared" si="11"/>
        <v>113</v>
      </c>
      <c r="C124" s="16">
        <f t="shared" si="12"/>
        <v>1199.101050305518</v>
      </c>
      <c r="D124" s="17">
        <f t="shared" si="10"/>
        <v>1126.7479501334378</v>
      </c>
      <c r="E124" s="17">
        <f t="shared" si="8"/>
        <v>72.35310017208019</v>
      </c>
      <c r="F124" s="18">
        <v>1000</v>
      </c>
      <c r="G124" s="20">
        <f t="shared" si="13"/>
        <v>12343.8720842826</v>
      </c>
      <c r="H124" s="23">
        <f t="shared" si="9"/>
        <v>10.595058438484463</v>
      </c>
      <c r="I124" s="17">
        <f>IF(E125&gt;0,(360-H124-B124)*C124-SUM(F$12:F124),0)</f>
        <v>166973.41372382786</v>
      </c>
    </row>
    <row r="125" spans="2:9" ht="12.75">
      <c r="B125" s="14">
        <f t="shared" si="11"/>
        <v>114</v>
      </c>
      <c r="C125" s="16">
        <f t="shared" si="12"/>
        <v>1199.101050305518</v>
      </c>
      <c r="D125" s="17">
        <f t="shared" si="10"/>
        <v>1137.3816898841048</v>
      </c>
      <c r="E125" s="17">
        <f t="shared" si="8"/>
        <v>61.719360421413</v>
      </c>
      <c r="F125" s="18">
        <v>1000</v>
      </c>
      <c r="G125" s="20">
        <f t="shared" si="13"/>
        <v>10206.490394398495</v>
      </c>
      <c r="H125" s="23">
        <f t="shared" si="9"/>
        <v>8.719947585413463</v>
      </c>
      <c r="I125" s="17">
        <f>IF(E126&gt;0,(360-H125-B125)*C125-SUM(F$12:F125),0)</f>
        <v>167022.76006687904</v>
      </c>
    </row>
    <row r="126" spans="2:9" ht="12.75">
      <c r="B126" s="14">
        <f t="shared" si="11"/>
        <v>115</v>
      </c>
      <c r="C126" s="16">
        <f t="shared" si="12"/>
        <v>1199.101050305518</v>
      </c>
      <c r="D126" s="17">
        <f t="shared" si="10"/>
        <v>1148.0685983335254</v>
      </c>
      <c r="E126" s="17">
        <f t="shared" si="8"/>
        <v>51.03245197199248</v>
      </c>
      <c r="F126" s="18">
        <v>1000</v>
      </c>
      <c r="G126" s="20">
        <f t="shared" si="13"/>
        <v>8058.421796064969</v>
      </c>
      <c r="H126" s="23">
        <f t="shared" si="9"/>
        <v>6.852965200271309</v>
      </c>
      <c r="I126" s="17">
        <f>IF(E127&gt;0,(360-H126-B126)*C126-SUM(F$12:F126),0)</f>
        <v>167062.3595554994</v>
      </c>
    </row>
    <row r="127" spans="2:9" ht="12.75">
      <c r="B127" s="14">
        <f t="shared" si="11"/>
        <v>116</v>
      </c>
      <c r="C127" s="16">
        <f t="shared" si="12"/>
        <v>1199.101050305518</v>
      </c>
      <c r="D127" s="17">
        <f t="shared" si="10"/>
        <v>1158.808941325193</v>
      </c>
      <c r="E127" s="17">
        <f t="shared" si="8"/>
        <v>40.29210898032485</v>
      </c>
      <c r="F127" s="18">
        <v>1000</v>
      </c>
      <c r="G127" s="20">
        <f t="shared" si="13"/>
        <v>5899.612854739777</v>
      </c>
      <c r="H127" s="23">
        <f t="shared" si="9"/>
        <v>4.994001195252433</v>
      </c>
      <c r="I127" s="17">
        <f>IF(E128&gt;0,(360-H127-B127)*C127-SUM(F$12:F127),0)</f>
        <v>167092.34419609216</v>
      </c>
    </row>
    <row r="128" spans="2:9" ht="12.75">
      <c r="B128" s="14">
        <f t="shared" si="11"/>
        <v>117</v>
      </c>
      <c r="C128" s="16">
        <f t="shared" si="12"/>
        <v>1199.101050305518</v>
      </c>
      <c r="D128" s="17">
        <f t="shared" si="10"/>
        <v>1169.602986031819</v>
      </c>
      <c r="E128" s="17">
        <f t="shared" si="8"/>
        <v>29.498064273698883</v>
      </c>
      <c r="F128" s="18">
        <v>1000</v>
      </c>
      <c r="G128" s="20">
        <f t="shared" si="13"/>
        <v>3730.009868707957</v>
      </c>
      <c r="H128" s="23">
        <f t="shared" si="9"/>
        <v>3.1429476062477057</v>
      </c>
      <c r="I128" s="17">
        <f>IF(E129&gt;0,(360-H128-B128)*C128-SUM(F$12:F128),0)</f>
        <v>167112.84344853397</v>
      </c>
    </row>
    <row r="129" spans="2:9" ht="12.75">
      <c r="B129" s="14">
        <f t="shared" si="11"/>
        <v>118</v>
      </c>
      <c r="C129" s="16">
        <f t="shared" si="12"/>
        <v>1199.101050305518</v>
      </c>
      <c r="D129" s="17">
        <f t="shared" si="10"/>
        <v>1180.451000961978</v>
      </c>
      <c r="E129" s="17">
        <f t="shared" si="8"/>
        <v>18.650049343539784</v>
      </c>
      <c r="F129" s="18">
        <v>1000</v>
      </c>
      <c r="G129" s="20">
        <f t="shared" si="13"/>
        <v>1549.5588677459791</v>
      </c>
      <c r="H129" s="23">
        <f t="shared" si="9"/>
        <v>1.2996985386867987</v>
      </c>
      <c r="I129" s="17">
        <f>IF(E130&gt;0,(360-H129-B129)*C129-SUM(F$12:F129),0)</f>
        <v>167123.98429111543</v>
      </c>
    </row>
    <row r="130" spans="2:9" ht="12.75">
      <c r="B130" s="14">
        <f t="shared" si="11"/>
        <v>119</v>
      </c>
      <c r="C130" s="16">
        <f t="shared" si="12"/>
        <v>1199.101050305518</v>
      </c>
      <c r="D130" s="17">
        <f t="shared" si="10"/>
        <v>1191.353255966788</v>
      </c>
      <c r="E130" s="17">
        <f t="shared" si="8"/>
        <v>7.7477943387298955</v>
      </c>
      <c r="F130" s="18">
        <v>1000</v>
      </c>
      <c r="G130" s="20">
        <f t="shared" si="13"/>
        <v>0</v>
      </c>
      <c r="H130" s="23">
        <f t="shared" si="9"/>
        <v>0</v>
      </c>
      <c r="I130" s="17">
        <f>IF(E131&gt;0,(360-H130-B130)*C130-SUM(F$12:F130),0)</f>
        <v>0</v>
      </c>
    </row>
    <row r="131" spans="2:9" ht="12.75">
      <c r="B131" s="14">
        <f t="shared" si="11"/>
        <v>120</v>
      </c>
      <c r="C131" s="16">
        <f t="shared" si="12"/>
        <v>0</v>
      </c>
      <c r="D131" s="17">
        <f t="shared" si="10"/>
        <v>0</v>
      </c>
      <c r="E131" s="17">
        <f t="shared" si="8"/>
        <v>0</v>
      </c>
      <c r="F131" s="18">
        <v>1000</v>
      </c>
      <c r="G131" s="20">
        <f t="shared" si="13"/>
        <v>0</v>
      </c>
      <c r="H131" s="23">
        <f t="shared" si="9"/>
        <v>0</v>
      </c>
      <c r="I131" s="17">
        <f>IF(E132&gt;0,(360-H131-B131)*C131-SUM(F$12:F131),0)</f>
        <v>0</v>
      </c>
    </row>
    <row r="132" spans="2:9" ht="12.75">
      <c r="B132" s="14">
        <f t="shared" si="11"/>
        <v>121</v>
      </c>
      <c r="C132" s="16">
        <f t="shared" si="12"/>
        <v>0</v>
      </c>
      <c r="D132" s="17">
        <f t="shared" si="10"/>
        <v>0</v>
      </c>
      <c r="E132" s="17">
        <f t="shared" si="8"/>
        <v>0</v>
      </c>
      <c r="F132" s="18">
        <v>1000</v>
      </c>
      <c r="G132" s="20">
        <f t="shared" si="13"/>
        <v>0</v>
      </c>
      <c r="H132" s="23">
        <f t="shared" si="9"/>
        <v>0</v>
      </c>
      <c r="I132" s="17">
        <f>IF(E133&gt;0,(360-H132-B132)*C132-SUM(F$12:F132),0)</f>
        <v>0</v>
      </c>
    </row>
    <row r="133" spans="2:9" ht="12.75">
      <c r="B133" s="14">
        <f t="shared" si="11"/>
        <v>122</v>
      </c>
      <c r="C133" s="16">
        <f t="shared" si="12"/>
        <v>0</v>
      </c>
      <c r="D133" s="17">
        <f t="shared" si="10"/>
        <v>0</v>
      </c>
      <c r="E133" s="17">
        <f t="shared" si="8"/>
        <v>0</v>
      </c>
      <c r="F133" s="18">
        <v>1000</v>
      </c>
      <c r="G133" s="20">
        <f t="shared" si="13"/>
        <v>0</v>
      </c>
      <c r="H133" s="23">
        <f t="shared" si="9"/>
        <v>0</v>
      </c>
      <c r="I133" s="17">
        <f>IF(E134&gt;0,(360-H133-B133)*C133-SUM(F$12:F133),0)</f>
        <v>0</v>
      </c>
    </row>
    <row r="134" spans="2:9" ht="12.75">
      <c r="B134" s="14">
        <f t="shared" si="11"/>
        <v>123</v>
      </c>
      <c r="C134" s="16">
        <f t="shared" si="12"/>
        <v>0</v>
      </c>
      <c r="D134" s="17">
        <f t="shared" si="10"/>
        <v>0</v>
      </c>
      <c r="E134" s="17">
        <f t="shared" si="8"/>
        <v>0</v>
      </c>
      <c r="F134" s="18">
        <v>1000</v>
      </c>
      <c r="G134" s="20">
        <f t="shared" si="13"/>
        <v>0</v>
      </c>
      <c r="H134" s="23">
        <f t="shared" si="9"/>
        <v>0</v>
      </c>
      <c r="I134" s="17">
        <f>IF(E135&gt;0,(360-H134-B134)*C134-SUM(F$12:F134),0)</f>
        <v>0</v>
      </c>
    </row>
    <row r="135" spans="2:9" ht="12.75">
      <c r="B135" s="14">
        <f t="shared" si="11"/>
        <v>124</v>
      </c>
      <c r="C135" s="16">
        <f t="shared" si="12"/>
        <v>0</v>
      </c>
      <c r="D135" s="17">
        <f t="shared" si="10"/>
        <v>0</v>
      </c>
      <c r="E135" s="17">
        <f t="shared" si="8"/>
        <v>0</v>
      </c>
      <c r="F135" s="18">
        <v>1000</v>
      </c>
      <c r="G135" s="20">
        <f t="shared" si="13"/>
        <v>0</v>
      </c>
      <c r="H135" s="23">
        <f t="shared" si="9"/>
        <v>0</v>
      </c>
      <c r="I135" s="17">
        <f>IF(E136&gt;0,(360-H135-B135)*C135-SUM(F$12:F135),0)</f>
        <v>0</v>
      </c>
    </row>
    <row r="136" spans="2:9" ht="12.75">
      <c r="B136" s="14">
        <f t="shared" si="11"/>
        <v>125</v>
      </c>
      <c r="C136" s="16">
        <f t="shared" si="12"/>
        <v>0</v>
      </c>
      <c r="D136" s="17">
        <f t="shared" si="10"/>
        <v>0</v>
      </c>
      <c r="E136" s="17">
        <f t="shared" si="8"/>
        <v>0</v>
      </c>
      <c r="F136" s="18">
        <v>1000</v>
      </c>
      <c r="G136" s="20">
        <f t="shared" si="13"/>
        <v>0</v>
      </c>
      <c r="H136" s="23">
        <f t="shared" si="9"/>
        <v>0</v>
      </c>
      <c r="I136" s="17">
        <f>IF(E137&gt;0,(360-H136-B136)*C136-SUM(F$12:F136),0)</f>
        <v>0</v>
      </c>
    </row>
    <row r="137" spans="2:9" ht="12.75">
      <c r="B137" s="14">
        <f t="shared" si="11"/>
        <v>126</v>
      </c>
      <c r="C137" s="16">
        <f t="shared" si="12"/>
        <v>0</v>
      </c>
      <c r="D137" s="17">
        <f t="shared" si="10"/>
        <v>0</v>
      </c>
      <c r="E137" s="17">
        <f t="shared" si="8"/>
        <v>0</v>
      </c>
      <c r="F137" s="18">
        <v>1000</v>
      </c>
      <c r="G137" s="20">
        <f t="shared" si="13"/>
        <v>0</v>
      </c>
      <c r="H137" s="23">
        <f t="shared" si="9"/>
        <v>0</v>
      </c>
      <c r="I137" s="17">
        <f>IF(E138&gt;0,(360-H137-B137)*C137-SUM(F$12:F137),0)</f>
        <v>0</v>
      </c>
    </row>
    <row r="138" spans="2:9" ht="12.75">
      <c r="B138" s="14">
        <f t="shared" si="11"/>
        <v>127</v>
      </c>
      <c r="C138" s="16">
        <f t="shared" si="12"/>
        <v>0</v>
      </c>
      <c r="D138" s="17">
        <f t="shared" si="10"/>
        <v>0</v>
      </c>
      <c r="E138" s="17">
        <f t="shared" si="8"/>
        <v>0</v>
      </c>
      <c r="F138" s="18">
        <v>1000</v>
      </c>
      <c r="G138" s="20">
        <f t="shared" si="13"/>
        <v>0</v>
      </c>
      <c r="H138" s="23">
        <f t="shared" si="9"/>
        <v>0</v>
      </c>
      <c r="I138" s="17">
        <f>IF(E139&gt;0,(360-H138-B138)*C138-SUM(F$12:F138),0)</f>
        <v>0</v>
      </c>
    </row>
    <row r="139" spans="2:9" ht="12.75">
      <c r="B139" s="14">
        <f t="shared" si="11"/>
        <v>128</v>
      </c>
      <c r="C139" s="16">
        <f t="shared" si="12"/>
        <v>0</v>
      </c>
      <c r="D139" s="17">
        <f t="shared" si="10"/>
        <v>0</v>
      </c>
      <c r="E139" s="17">
        <f t="shared" si="8"/>
        <v>0</v>
      </c>
      <c r="F139" s="18">
        <v>1000</v>
      </c>
      <c r="G139" s="20">
        <f t="shared" si="13"/>
        <v>0</v>
      </c>
      <c r="H139" s="23">
        <f t="shared" si="9"/>
        <v>0</v>
      </c>
      <c r="I139" s="17">
        <f>IF(E140&gt;0,(360-H139-B139)*C139-SUM(F$12:F139),0)</f>
        <v>0</v>
      </c>
    </row>
    <row r="140" spans="2:9" ht="12.75">
      <c r="B140" s="14">
        <f t="shared" si="11"/>
        <v>129</v>
      </c>
      <c r="C140" s="16">
        <f t="shared" si="12"/>
        <v>0</v>
      </c>
      <c r="D140" s="17">
        <f t="shared" si="10"/>
        <v>0</v>
      </c>
      <c r="E140" s="17">
        <f aca="true" t="shared" si="14" ref="E140:E203">G139*D$6/12</f>
        <v>0</v>
      </c>
      <c r="F140" s="18">
        <v>1000</v>
      </c>
      <c r="G140" s="20">
        <f t="shared" si="13"/>
        <v>0</v>
      </c>
      <c r="H140" s="23">
        <f aca="true" t="shared" si="15" ref="H140:H203">NPER(D$6/12,-C$12,G140,0)</f>
        <v>0</v>
      </c>
      <c r="I140" s="17">
        <f>IF(E141&gt;0,(360-H140-B140)*C140-SUM(F$12:F140),0)</f>
        <v>0</v>
      </c>
    </row>
    <row r="141" spans="2:9" ht="12.75">
      <c r="B141" s="14">
        <f t="shared" si="11"/>
        <v>130</v>
      </c>
      <c r="C141" s="16">
        <f t="shared" si="12"/>
        <v>0</v>
      </c>
      <c r="D141" s="17">
        <f aca="true" t="shared" si="16" ref="D141:D204">C141-E141</f>
        <v>0</v>
      </c>
      <c r="E141" s="17">
        <f t="shared" si="14"/>
        <v>0</v>
      </c>
      <c r="F141" s="18">
        <v>1000</v>
      </c>
      <c r="G141" s="20">
        <f t="shared" si="13"/>
        <v>0</v>
      </c>
      <c r="H141" s="23">
        <f t="shared" si="15"/>
        <v>0</v>
      </c>
      <c r="I141" s="17">
        <f>IF(E142&gt;0,(360-H141-B141)*C141-SUM(F$12:F141),0)</f>
        <v>0</v>
      </c>
    </row>
    <row r="142" spans="2:9" ht="12.75">
      <c r="B142" s="14">
        <f aca="true" t="shared" si="17" ref="B142:B205">B141+1</f>
        <v>131</v>
      </c>
      <c r="C142" s="16">
        <f t="shared" si="12"/>
        <v>0</v>
      </c>
      <c r="D142" s="17">
        <f t="shared" si="16"/>
        <v>0</v>
      </c>
      <c r="E142" s="17">
        <f t="shared" si="14"/>
        <v>0</v>
      </c>
      <c r="F142" s="18">
        <v>0</v>
      </c>
      <c r="G142" s="20">
        <f t="shared" si="13"/>
        <v>0</v>
      </c>
      <c r="H142" s="23">
        <f t="shared" si="15"/>
        <v>0</v>
      </c>
      <c r="I142" s="17">
        <f>IF(E143&gt;0,(360-H142-B142)*C142-SUM(F$12:F142),0)</f>
        <v>0</v>
      </c>
    </row>
    <row r="143" spans="2:9" ht="12.75">
      <c r="B143" s="14">
        <f t="shared" si="17"/>
        <v>132</v>
      </c>
      <c r="C143" s="16">
        <f t="shared" si="12"/>
        <v>0</v>
      </c>
      <c r="D143" s="17">
        <f t="shared" si="16"/>
        <v>0</v>
      </c>
      <c r="E143" s="17">
        <f t="shared" si="14"/>
        <v>0</v>
      </c>
      <c r="F143" s="18">
        <v>0</v>
      </c>
      <c r="G143" s="20">
        <f t="shared" si="13"/>
        <v>0</v>
      </c>
      <c r="H143" s="23">
        <f t="shared" si="15"/>
        <v>0</v>
      </c>
      <c r="I143" s="17">
        <f>IF(E144&gt;0,(360-H143-B143)*C143-SUM(F$12:F143),0)</f>
        <v>0</v>
      </c>
    </row>
    <row r="144" spans="2:9" ht="12.75">
      <c r="B144" s="14">
        <f t="shared" si="17"/>
        <v>133</v>
      </c>
      <c r="C144" s="16">
        <f t="shared" si="12"/>
        <v>0</v>
      </c>
      <c r="D144" s="17">
        <f t="shared" si="16"/>
        <v>0</v>
      </c>
      <c r="E144" s="17">
        <f t="shared" si="14"/>
        <v>0</v>
      </c>
      <c r="F144" s="18">
        <v>0</v>
      </c>
      <c r="G144" s="20">
        <f t="shared" si="13"/>
        <v>0</v>
      </c>
      <c r="H144" s="23">
        <f t="shared" si="15"/>
        <v>0</v>
      </c>
      <c r="I144" s="17">
        <f>IF(E145&gt;0,(360-H144-B144)*C144-SUM(F$12:F144),0)</f>
        <v>0</v>
      </c>
    </row>
    <row r="145" spans="2:9" ht="12.75">
      <c r="B145" s="14">
        <f t="shared" si="17"/>
        <v>134</v>
      </c>
      <c r="C145" s="16">
        <f t="shared" si="12"/>
        <v>0</v>
      </c>
      <c r="D145" s="17">
        <f t="shared" si="16"/>
        <v>0</v>
      </c>
      <c r="E145" s="17">
        <f t="shared" si="14"/>
        <v>0</v>
      </c>
      <c r="F145" s="18">
        <v>0</v>
      </c>
      <c r="G145" s="20">
        <f t="shared" si="13"/>
        <v>0</v>
      </c>
      <c r="H145" s="23">
        <f t="shared" si="15"/>
        <v>0</v>
      </c>
      <c r="I145" s="17">
        <f>IF(E146&gt;0,(360-H145-B145)*C145-SUM(F$12:F145),0)</f>
        <v>0</v>
      </c>
    </row>
    <row r="146" spans="2:9" ht="12.75">
      <c r="B146" s="14">
        <f t="shared" si="17"/>
        <v>135</v>
      </c>
      <c r="C146" s="16">
        <f t="shared" si="12"/>
        <v>0</v>
      </c>
      <c r="D146" s="17">
        <f t="shared" si="16"/>
        <v>0</v>
      </c>
      <c r="E146" s="17">
        <f t="shared" si="14"/>
        <v>0</v>
      </c>
      <c r="F146" s="18">
        <v>0</v>
      </c>
      <c r="G146" s="20">
        <f t="shared" si="13"/>
        <v>0</v>
      </c>
      <c r="H146" s="23">
        <f t="shared" si="15"/>
        <v>0</v>
      </c>
      <c r="I146" s="17">
        <f>IF(E147&gt;0,(360-H146-B146)*C146-SUM(F$12:F146),0)</f>
        <v>0</v>
      </c>
    </row>
    <row r="147" spans="2:9" ht="12.75">
      <c r="B147" s="14">
        <f t="shared" si="17"/>
        <v>136</v>
      </c>
      <c r="C147" s="16">
        <f t="shared" si="12"/>
        <v>0</v>
      </c>
      <c r="D147" s="17">
        <f t="shared" si="16"/>
        <v>0</v>
      </c>
      <c r="E147" s="17">
        <f t="shared" si="14"/>
        <v>0</v>
      </c>
      <c r="F147" s="18">
        <v>0</v>
      </c>
      <c r="G147" s="20">
        <f t="shared" si="13"/>
        <v>0</v>
      </c>
      <c r="H147" s="23">
        <f t="shared" si="15"/>
        <v>0</v>
      </c>
      <c r="I147" s="17">
        <f>IF(E148&gt;0,(360-H147-B147)*C147-SUM(F$12:F147),0)</f>
        <v>0</v>
      </c>
    </row>
    <row r="148" spans="2:9" ht="12.75">
      <c r="B148" s="14">
        <f t="shared" si="17"/>
        <v>137</v>
      </c>
      <c r="C148" s="16">
        <f t="shared" si="12"/>
        <v>0</v>
      </c>
      <c r="D148" s="17">
        <f t="shared" si="16"/>
        <v>0</v>
      </c>
      <c r="E148" s="17">
        <f t="shared" si="14"/>
        <v>0</v>
      </c>
      <c r="F148" s="18">
        <v>0</v>
      </c>
      <c r="G148" s="20">
        <f t="shared" si="13"/>
        <v>0</v>
      </c>
      <c r="H148" s="23">
        <f t="shared" si="15"/>
        <v>0</v>
      </c>
      <c r="I148" s="17">
        <f>IF(E149&gt;0,(360-H148-B148)*C148-SUM(F$12:F148),0)</f>
        <v>0</v>
      </c>
    </row>
    <row r="149" spans="2:9" ht="12.75">
      <c r="B149" s="14">
        <f t="shared" si="17"/>
        <v>138</v>
      </c>
      <c r="C149" s="16">
        <f t="shared" si="12"/>
        <v>0</v>
      </c>
      <c r="D149" s="17">
        <f t="shared" si="16"/>
        <v>0</v>
      </c>
      <c r="E149" s="17">
        <f t="shared" si="14"/>
        <v>0</v>
      </c>
      <c r="F149" s="18">
        <v>0</v>
      </c>
      <c r="G149" s="20">
        <f t="shared" si="13"/>
        <v>0</v>
      </c>
      <c r="H149" s="23">
        <f t="shared" si="15"/>
        <v>0</v>
      </c>
      <c r="I149" s="17">
        <f>IF(E150&gt;0,(360-H149-B149)*C149-SUM(F$12:F149),0)</f>
        <v>0</v>
      </c>
    </row>
    <row r="150" spans="2:9" ht="12.75">
      <c r="B150" s="14">
        <f t="shared" si="17"/>
        <v>139</v>
      </c>
      <c r="C150" s="16">
        <f t="shared" si="12"/>
        <v>0</v>
      </c>
      <c r="D150" s="17">
        <f t="shared" si="16"/>
        <v>0</v>
      </c>
      <c r="E150" s="17">
        <f t="shared" si="14"/>
        <v>0</v>
      </c>
      <c r="F150" s="18">
        <v>0</v>
      </c>
      <c r="G150" s="20">
        <f t="shared" si="13"/>
        <v>0</v>
      </c>
      <c r="H150" s="23">
        <f t="shared" si="15"/>
        <v>0</v>
      </c>
      <c r="I150" s="17">
        <f>IF(E151&gt;0,(360-H150-B150)*C150-SUM(F$12:F150),0)</f>
        <v>0</v>
      </c>
    </row>
    <row r="151" spans="2:9" ht="12.75">
      <c r="B151" s="14">
        <f t="shared" si="17"/>
        <v>140</v>
      </c>
      <c r="C151" s="16">
        <f t="shared" si="12"/>
        <v>0</v>
      </c>
      <c r="D151" s="17">
        <f t="shared" si="16"/>
        <v>0</v>
      </c>
      <c r="E151" s="17">
        <f t="shared" si="14"/>
        <v>0</v>
      </c>
      <c r="F151" s="18">
        <v>0</v>
      </c>
      <c r="G151" s="20">
        <f t="shared" si="13"/>
        <v>0</v>
      </c>
      <c r="H151" s="23">
        <f t="shared" si="15"/>
        <v>0</v>
      </c>
      <c r="I151" s="17">
        <f>IF(E152&gt;0,(360-H151-B151)*C151-SUM(F$12:F151),0)</f>
        <v>0</v>
      </c>
    </row>
    <row r="152" spans="2:9" ht="12.75">
      <c r="B152" s="14">
        <f t="shared" si="17"/>
        <v>141</v>
      </c>
      <c r="C152" s="16">
        <f aca="true" t="shared" si="18" ref="C152:C215">IF(G151&gt;0,-PMT(D$6/12,30*12,D$5,0),0)</f>
        <v>0</v>
      </c>
      <c r="D152" s="17">
        <f t="shared" si="16"/>
        <v>0</v>
      </c>
      <c r="E152" s="17">
        <f t="shared" si="14"/>
        <v>0</v>
      </c>
      <c r="F152" s="18">
        <v>0</v>
      </c>
      <c r="G152" s="20">
        <f t="shared" si="13"/>
        <v>0</v>
      </c>
      <c r="H152" s="23">
        <f t="shared" si="15"/>
        <v>0</v>
      </c>
      <c r="I152" s="17">
        <f>IF(E153&gt;0,(360-H152-B152)*C152-SUM(F$12:F152),0)</f>
        <v>0</v>
      </c>
    </row>
    <row r="153" spans="2:9" ht="12.75">
      <c r="B153" s="14">
        <f t="shared" si="17"/>
        <v>142</v>
      </c>
      <c r="C153" s="16">
        <f t="shared" si="18"/>
        <v>0</v>
      </c>
      <c r="D153" s="17">
        <f t="shared" si="16"/>
        <v>0</v>
      </c>
      <c r="E153" s="17">
        <f t="shared" si="14"/>
        <v>0</v>
      </c>
      <c r="F153" s="18">
        <v>0</v>
      </c>
      <c r="G153" s="20">
        <f aca="true" t="shared" si="19" ref="G153:G216">IF((G152-D153-F153)&gt;0,G152-D153-F153,0)</f>
        <v>0</v>
      </c>
      <c r="H153" s="23">
        <f t="shared" si="15"/>
        <v>0</v>
      </c>
      <c r="I153" s="17">
        <f>IF(E154&gt;0,(360-H153-B153)*C153-SUM(F$12:F153),0)</f>
        <v>0</v>
      </c>
    </row>
    <row r="154" spans="2:9" ht="12.75">
      <c r="B154" s="14">
        <f t="shared" si="17"/>
        <v>143</v>
      </c>
      <c r="C154" s="16">
        <f t="shared" si="18"/>
        <v>0</v>
      </c>
      <c r="D154" s="17">
        <f t="shared" si="16"/>
        <v>0</v>
      </c>
      <c r="E154" s="17">
        <f t="shared" si="14"/>
        <v>0</v>
      </c>
      <c r="F154" s="18">
        <v>0</v>
      </c>
      <c r="G154" s="20">
        <f t="shared" si="19"/>
        <v>0</v>
      </c>
      <c r="H154" s="23">
        <f t="shared" si="15"/>
        <v>0</v>
      </c>
      <c r="I154" s="17">
        <f>IF(E155&gt;0,(360-H154-B154)*C154-SUM(F$12:F154),0)</f>
        <v>0</v>
      </c>
    </row>
    <row r="155" spans="2:9" ht="12.75">
      <c r="B155" s="14">
        <f t="shared" si="17"/>
        <v>144</v>
      </c>
      <c r="C155" s="16">
        <f t="shared" si="18"/>
        <v>0</v>
      </c>
      <c r="D155" s="17">
        <f t="shared" si="16"/>
        <v>0</v>
      </c>
      <c r="E155" s="17">
        <f t="shared" si="14"/>
        <v>0</v>
      </c>
      <c r="F155" s="18">
        <v>0</v>
      </c>
      <c r="G155" s="20">
        <f t="shared" si="19"/>
        <v>0</v>
      </c>
      <c r="H155" s="23">
        <f t="shared" si="15"/>
        <v>0</v>
      </c>
      <c r="I155" s="17">
        <f>IF(E156&gt;0,(360-H155-B155)*C155-SUM(F$12:F155),0)</f>
        <v>0</v>
      </c>
    </row>
    <row r="156" spans="2:9" ht="12.75">
      <c r="B156" s="14">
        <f t="shared" si="17"/>
        <v>145</v>
      </c>
      <c r="C156" s="16">
        <f t="shared" si="18"/>
        <v>0</v>
      </c>
      <c r="D156" s="17">
        <f t="shared" si="16"/>
        <v>0</v>
      </c>
      <c r="E156" s="17">
        <f t="shared" si="14"/>
        <v>0</v>
      </c>
      <c r="F156" s="18">
        <v>0</v>
      </c>
      <c r="G156" s="20">
        <f t="shared" si="19"/>
        <v>0</v>
      </c>
      <c r="H156" s="23">
        <f t="shared" si="15"/>
        <v>0</v>
      </c>
      <c r="I156" s="17">
        <f>IF(E157&gt;0,(360-H156-B156)*C156-SUM(F$12:F156),0)</f>
        <v>0</v>
      </c>
    </row>
    <row r="157" spans="2:9" ht="12.75">
      <c r="B157" s="14">
        <f t="shared" si="17"/>
        <v>146</v>
      </c>
      <c r="C157" s="16">
        <f t="shared" si="18"/>
        <v>0</v>
      </c>
      <c r="D157" s="17">
        <f t="shared" si="16"/>
        <v>0</v>
      </c>
      <c r="E157" s="17">
        <f t="shared" si="14"/>
        <v>0</v>
      </c>
      <c r="F157" s="18">
        <v>0</v>
      </c>
      <c r="G157" s="20">
        <f t="shared" si="19"/>
        <v>0</v>
      </c>
      <c r="H157" s="23">
        <f t="shared" si="15"/>
        <v>0</v>
      </c>
      <c r="I157" s="17">
        <f>IF(E158&gt;0,(360-H157-B157)*C157-SUM(F$12:F157),0)</f>
        <v>0</v>
      </c>
    </row>
    <row r="158" spans="2:9" ht="12.75">
      <c r="B158" s="14">
        <f t="shared" si="17"/>
        <v>147</v>
      </c>
      <c r="C158" s="16">
        <f t="shared" si="18"/>
        <v>0</v>
      </c>
      <c r="D158" s="17">
        <f t="shared" si="16"/>
        <v>0</v>
      </c>
      <c r="E158" s="17">
        <f t="shared" si="14"/>
        <v>0</v>
      </c>
      <c r="F158" s="18">
        <v>0</v>
      </c>
      <c r="G158" s="20">
        <f t="shared" si="19"/>
        <v>0</v>
      </c>
      <c r="H158" s="23">
        <f t="shared" si="15"/>
        <v>0</v>
      </c>
      <c r="I158" s="17">
        <f>IF(E159&gt;0,(360-H158-B158)*C158-SUM(F$12:F158),0)</f>
        <v>0</v>
      </c>
    </row>
    <row r="159" spans="2:9" ht="12.75">
      <c r="B159" s="14">
        <f t="shared" si="17"/>
        <v>148</v>
      </c>
      <c r="C159" s="16">
        <f t="shared" si="18"/>
        <v>0</v>
      </c>
      <c r="D159" s="17">
        <f t="shared" si="16"/>
        <v>0</v>
      </c>
      <c r="E159" s="17">
        <f t="shared" si="14"/>
        <v>0</v>
      </c>
      <c r="F159" s="18">
        <v>0</v>
      </c>
      <c r="G159" s="20">
        <f t="shared" si="19"/>
        <v>0</v>
      </c>
      <c r="H159" s="23">
        <f t="shared" si="15"/>
        <v>0</v>
      </c>
      <c r="I159" s="17">
        <f>IF(E160&gt;0,(360-H159-B159)*C159-SUM(F$12:F159),0)</f>
        <v>0</v>
      </c>
    </row>
    <row r="160" spans="2:9" ht="12.75">
      <c r="B160" s="14">
        <f t="shared" si="17"/>
        <v>149</v>
      </c>
      <c r="C160" s="16">
        <f t="shared" si="18"/>
        <v>0</v>
      </c>
      <c r="D160" s="17">
        <f t="shared" si="16"/>
        <v>0</v>
      </c>
      <c r="E160" s="17">
        <f t="shared" si="14"/>
        <v>0</v>
      </c>
      <c r="F160" s="18">
        <v>0</v>
      </c>
      <c r="G160" s="20">
        <f t="shared" si="19"/>
        <v>0</v>
      </c>
      <c r="H160" s="23">
        <f t="shared" si="15"/>
        <v>0</v>
      </c>
      <c r="I160" s="17">
        <f>IF(E161&gt;0,(360-H160-B160)*C160-SUM(F$12:F160),0)</f>
        <v>0</v>
      </c>
    </row>
    <row r="161" spans="2:9" ht="12.75">
      <c r="B161" s="14">
        <f t="shared" si="17"/>
        <v>150</v>
      </c>
      <c r="C161" s="16">
        <f t="shared" si="18"/>
        <v>0</v>
      </c>
      <c r="D161" s="17">
        <f t="shared" si="16"/>
        <v>0</v>
      </c>
      <c r="E161" s="17">
        <f t="shared" si="14"/>
        <v>0</v>
      </c>
      <c r="F161" s="18">
        <v>0</v>
      </c>
      <c r="G161" s="20">
        <f t="shared" si="19"/>
        <v>0</v>
      </c>
      <c r="H161" s="23">
        <f t="shared" si="15"/>
        <v>0</v>
      </c>
      <c r="I161" s="17">
        <f>IF(E162&gt;0,(360-H161-B161)*C161-SUM(F$12:F161),0)</f>
        <v>0</v>
      </c>
    </row>
    <row r="162" spans="2:9" ht="12.75">
      <c r="B162" s="14">
        <f t="shared" si="17"/>
        <v>151</v>
      </c>
      <c r="C162" s="16">
        <f t="shared" si="18"/>
        <v>0</v>
      </c>
      <c r="D162" s="17">
        <f t="shared" si="16"/>
        <v>0</v>
      </c>
      <c r="E162" s="17">
        <f t="shared" si="14"/>
        <v>0</v>
      </c>
      <c r="F162" s="18">
        <v>0</v>
      </c>
      <c r="G162" s="20">
        <f t="shared" si="19"/>
        <v>0</v>
      </c>
      <c r="H162" s="23">
        <f t="shared" si="15"/>
        <v>0</v>
      </c>
      <c r="I162" s="17">
        <f>IF(E163&gt;0,(360-H162-B162)*C162-SUM(F$12:F162),0)</f>
        <v>0</v>
      </c>
    </row>
    <row r="163" spans="2:9" ht="12.75">
      <c r="B163" s="14">
        <f t="shared" si="17"/>
        <v>152</v>
      </c>
      <c r="C163" s="16">
        <f t="shared" si="18"/>
        <v>0</v>
      </c>
      <c r="D163" s="17">
        <f t="shared" si="16"/>
        <v>0</v>
      </c>
      <c r="E163" s="17">
        <f t="shared" si="14"/>
        <v>0</v>
      </c>
      <c r="F163" s="18">
        <v>0</v>
      </c>
      <c r="G163" s="20">
        <f t="shared" si="19"/>
        <v>0</v>
      </c>
      <c r="H163" s="23">
        <f t="shared" si="15"/>
        <v>0</v>
      </c>
      <c r="I163" s="17">
        <f>IF(E164&gt;0,(360-H163-B163)*C163-SUM(F$12:F163),0)</f>
        <v>0</v>
      </c>
    </row>
    <row r="164" spans="2:9" ht="12.75">
      <c r="B164" s="14">
        <f t="shared" si="17"/>
        <v>153</v>
      </c>
      <c r="C164" s="16">
        <f t="shared" si="18"/>
        <v>0</v>
      </c>
      <c r="D164" s="17">
        <f t="shared" si="16"/>
        <v>0</v>
      </c>
      <c r="E164" s="17">
        <f t="shared" si="14"/>
        <v>0</v>
      </c>
      <c r="F164" s="18">
        <v>0</v>
      </c>
      <c r="G164" s="20">
        <f t="shared" si="19"/>
        <v>0</v>
      </c>
      <c r="H164" s="23">
        <f t="shared" si="15"/>
        <v>0</v>
      </c>
      <c r="I164" s="17">
        <f>IF(E165&gt;0,(360-H164-B164)*C164-SUM(F$12:F164),0)</f>
        <v>0</v>
      </c>
    </row>
    <row r="165" spans="2:9" ht="12.75">
      <c r="B165" s="14">
        <f t="shared" si="17"/>
        <v>154</v>
      </c>
      <c r="C165" s="16">
        <f t="shared" si="18"/>
        <v>0</v>
      </c>
      <c r="D165" s="17">
        <f t="shared" si="16"/>
        <v>0</v>
      </c>
      <c r="E165" s="17">
        <f t="shared" si="14"/>
        <v>0</v>
      </c>
      <c r="F165" s="18">
        <v>0</v>
      </c>
      <c r="G165" s="20">
        <f t="shared" si="19"/>
        <v>0</v>
      </c>
      <c r="H165" s="23">
        <f t="shared" si="15"/>
        <v>0</v>
      </c>
      <c r="I165" s="17">
        <f>IF(E166&gt;0,(360-H165-B165)*C165-SUM(F$12:F165),0)</f>
        <v>0</v>
      </c>
    </row>
    <row r="166" spans="2:9" ht="12.75">
      <c r="B166" s="14">
        <f t="shared" si="17"/>
        <v>155</v>
      </c>
      <c r="C166" s="16">
        <f t="shared" si="18"/>
        <v>0</v>
      </c>
      <c r="D166" s="17">
        <f t="shared" si="16"/>
        <v>0</v>
      </c>
      <c r="E166" s="17">
        <f t="shared" si="14"/>
        <v>0</v>
      </c>
      <c r="F166" s="18">
        <v>0</v>
      </c>
      <c r="G166" s="20">
        <f t="shared" si="19"/>
        <v>0</v>
      </c>
      <c r="H166" s="23">
        <f t="shared" si="15"/>
        <v>0</v>
      </c>
      <c r="I166" s="17">
        <f>IF(E167&gt;0,(360-H166-B166)*C166-SUM(F$12:F166),0)</f>
        <v>0</v>
      </c>
    </row>
    <row r="167" spans="2:9" ht="12.75">
      <c r="B167" s="14">
        <f t="shared" si="17"/>
        <v>156</v>
      </c>
      <c r="C167" s="16">
        <f t="shared" si="18"/>
        <v>0</v>
      </c>
      <c r="D167" s="17">
        <f t="shared" si="16"/>
        <v>0</v>
      </c>
      <c r="E167" s="17">
        <f t="shared" si="14"/>
        <v>0</v>
      </c>
      <c r="F167" s="18">
        <v>0</v>
      </c>
      <c r="G167" s="20">
        <f t="shared" si="19"/>
        <v>0</v>
      </c>
      <c r="H167" s="23">
        <f t="shared" si="15"/>
        <v>0</v>
      </c>
      <c r="I167" s="17">
        <f>IF(E168&gt;0,(360-H167-B167)*C167-SUM(F$12:F167),0)</f>
        <v>0</v>
      </c>
    </row>
    <row r="168" spans="2:9" ht="12.75">
      <c r="B168" s="14">
        <f t="shared" si="17"/>
        <v>157</v>
      </c>
      <c r="C168" s="16">
        <f t="shared" si="18"/>
        <v>0</v>
      </c>
      <c r="D168" s="17">
        <f t="shared" si="16"/>
        <v>0</v>
      </c>
      <c r="E168" s="17">
        <f t="shared" si="14"/>
        <v>0</v>
      </c>
      <c r="F168" s="18">
        <v>0</v>
      </c>
      <c r="G168" s="20">
        <f t="shared" si="19"/>
        <v>0</v>
      </c>
      <c r="H168" s="23">
        <f t="shared" si="15"/>
        <v>0</v>
      </c>
      <c r="I168" s="17">
        <f>IF(E169&gt;0,(360-H168-B168)*C168-SUM(F$12:F168),0)</f>
        <v>0</v>
      </c>
    </row>
    <row r="169" spans="2:9" ht="12.75">
      <c r="B169" s="14">
        <f t="shared" si="17"/>
        <v>158</v>
      </c>
      <c r="C169" s="16">
        <f t="shared" si="18"/>
        <v>0</v>
      </c>
      <c r="D169" s="17">
        <f t="shared" si="16"/>
        <v>0</v>
      </c>
      <c r="E169" s="17">
        <f t="shared" si="14"/>
        <v>0</v>
      </c>
      <c r="F169" s="18">
        <v>0</v>
      </c>
      <c r="G169" s="20">
        <f t="shared" si="19"/>
        <v>0</v>
      </c>
      <c r="H169" s="23">
        <f t="shared" si="15"/>
        <v>0</v>
      </c>
      <c r="I169" s="17">
        <f>IF(E170&gt;0,(360-H169-B169)*C169-SUM(F$12:F169),0)</f>
        <v>0</v>
      </c>
    </row>
    <row r="170" spans="2:9" ht="12.75">
      <c r="B170" s="14">
        <f t="shared" si="17"/>
        <v>159</v>
      </c>
      <c r="C170" s="16">
        <f t="shared" si="18"/>
        <v>0</v>
      </c>
      <c r="D170" s="17">
        <f t="shared" si="16"/>
        <v>0</v>
      </c>
      <c r="E170" s="17">
        <f t="shared" si="14"/>
        <v>0</v>
      </c>
      <c r="F170" s="18">
        <v>0</v>
      </c>
      <c r="G170" s="20">
        <f t="shared" si="19"/>
        <v>0</v>
      </c>
      <c r="H170" s="23">
        <f t="shared" si="15"/>
        <v>0</v>
      </c>
      <c r="I170" s="17">
        <f>IF(E171&gt;0,(360-H170-B170)*C170-SUM(F$12:F170),0)</f>
        <v>0</v>
      </c>
    </row>
    <row r="171" spans="2:9" ht="12.75">
      <c r="B171" s="14">
        <f t="shared" si="17"/>
        <v>160</v>
      </c>
      <c r="C171" s="16">
        <f t="shared" si="18"/>
        <v>0</v>
      </c>
      <c r="D171" s="17">
        <f t="shared" si="16"/>
        <v>0</v>
      </c>
      <c r="E171" s="17">
        <f t="shared" si="14"/>
        <v>0</v>
      </c>
      <c r="F171" s="18">
        <v>0</v>
      </c>
      <c r="G171" s="20">
        <f t="shared" si="19"/>
        <v>0</v>
      </c>
      <c r="H171" s="23">
        <f t="shared" si="15"/>
        <v>0</v>
      </c>
      <c r="I171" s="17">
        <f>IF(E172&gt;0,(360-H171-B171)*C171-SUM(F$12:F171),0)</f>
        <v>0</v>
      </c>
    </row>
    <row r="172" spans="2:9" ht="12.75">
      <c r="B172" s="14">
        <f t="shared" si="17"/>
        <v>161</v>
      </c>
      <c r="C172" s="16">
        <f t="shared" si="18"/>
        <v>0</v>
      </c>
      <c r="D172" s="17">
        <f t="shared" si="16"/>
        <v>0</v>
      </c>
      <c r="E172" s="17">
        <f t="shared" si="14"/>
        <v>0</v>
      </c>
      <c r="F172" s="18">
        <v>0</v>
      </c>
      <c r="G172" s="20">
        <f t="shared" si="19"/>
        <v>0</v>
      </c>
      <c r="H172" s="23">
        <f t="shared" si="15"/>
        <v>0</v>
      </c>
      <c r="I172" s="17">
        <f>IF(E173&gt;0,(360-H172-B172)*C172-SUM(F$12:F172),0)</f>
        <v>0</v>
      </c>
    </row>
    <row r="173" spans="2:9" ht="12.75">
      <c r="B173" s="14">
        <f t="shared" si="17"/>
        <v>162</v>
      </c>
      <c r="C173" s="16">
        <f t="shared" si="18"/>
        <v>0</v>
      </c>
      <c r="D173" s="17">
        <f t="shared" si="16"/>
        <v>0</v>
      </c>
      <c r="E173" s="17">
        <f t="shared" si="14"/>
        <v>0</v>
      </c>
      <c r="F173" s="18">
        <v>0</v>
      </c>
      <c r="G173" s="20">
        <f t="shared" si="19"/>
        <v>0</v>
      </c>
      <c r="H173" s="23">
        <f t="shared" si="15"/>
        <v>0</v>
      </c>
      <c r="I173" s="17">
        <f>IF(E174&gt;0,(360-H173-B173)*C173-SUM(F$12:F173),0)</f>
        <v>0</v>
      </c>
    </row>
    <row r="174" spans="2:9" ht="12.75">
      <c r="B174" s="14">
        <f t="shared" si="17"/>
        <v>163</v>
      </c>
      <c r="C174" s="16">
        <f t="shared" si="18"/>
        <v>0</v>
      </c>
      <c r="D174" s="17">
        <f t="shared" si="16"/>
        <v>0</v>
      </c>
      <c r="E174" s="17">
        <f t="shared" si="14"/>
        <v>0</v>
      </c>
      <c r="F174" s="18">
        <v>0</v>
      </c>
      <c r="G174" s="20">
        <f t="shared" si="19"/>
        <v>0</v>
      </c>
      <c r="H174" s="23">
        <f t="shared" si="15"/>
        <v>0</v>
      </c>
      <c r="I174" s="17">
        <f>IF(E175&gt;0,(360-H174-B174)*C174-SUM(F$12:F174),0)</f>
        <v>0</v>
      </c>
    </row>
    <row r="175" spans="2:9" ht="12.75">
      <c r="B175" s="14">
        <f t="shared" si="17"/>
        <v>164</v>
      </c>
      <c r="C175" s="16">
        <f t="shared" si="18"/>
        <v>0</v>
      </c>
      <c r="D175" s="17">
        <f t="shared" si="16"/>
        <v>0</v>
      </c>
      <c r="E175" s="17">
        <f t="shared" si="14"/>
        <v>0</v>
      </c>
      <c r="F175" s="18">
        <v>0</v>
      </c>
      <c r="G175" s="20">
        <f t="shared" si="19"/>
        <v>0</v>
      </c>
      <c r="H175" s="23">
        <f t="shared" si="15"/>
        <v>0</v>
      </c>
      <c r="I175" s="17">
        <f>IF(E176&gt;0,(360-H175-B175)*C175-SUM(F$12:F175),0)</f>
        <v>0</v>
      </c>
    </row>
    <row r="176" spans="2:9" ht="12.75">
      <c r="B176" s="14">
        <f t="shared" si="17"/>
        <v>165</v>
      </c>
      <c r="C176" s="16">
        <f t="shared" si="18"/>
        <v>0</v>
      </c>
      <c r="D176" s="17">
        <f t="shared" si="16"/>
        <v>0</v>
      </c>
      <c r="E176" s="17">
        <f t="shared" si="14"/>
        <v>0</v>
      </c>
      <c r="F176" s="18">
        <v>0</v>
      </c>
      <c r="G176" s="20">
        <f t="shared" si="19"/>
        <v>0</v>
      </c>
      <c r="H176" s="23">
        <f t="shared" si="15"/>
        <v>0</v>
      </c>
      <c r="I176" s="17">
        <f>IF(E177&gt;0,(360-H176-B176)*C176-SUM(F$12:F176),0)</f>
        <v>0</v>
      </c>
    </row>
    <row r="177" spans="2:9" ht="12.75">
      <c r="B177" s="14">
        <f t="shared" si="17"/>
        <v>166</v>
      </c>
      <c r="C177" s="16">
        <f t="shared" si="18"/>
        <v>0</v>
      </c>
      <c r="D177" s="17">
        <f t="shared" si="16"/>
        <v>0</v>
      </c>
      <c r="E177" s="17">
        <f t="shared" si="14"/>
        <v>0</v>
      </c>
      <c r="F177" s="18">
        <v>0</v>
      </c>
      <c r="G177" s="20">
        <f t="shared" si="19"/>
        <v>0</v>
      </c>
      <c r="H177" s="23">
        <f t="shared" si="15"/>
        <v>0</v>
      </c>
      <c r="I177" s="17">
        <f>IF(E178&gt;0,(360-H177-B177)*C177-SUM(F$12:F177),0)</f>
        <v>0</v>
      </c>
    </row>
    <row r="178" spans="2:9" ht="12.75">
      <c r="B178" s="14">
        <f t="shared" si="17"/>
        <v>167</v>
      </c>
      <c r="C178" s="16">
        <f t="shared" si="18"/>
        <v>0</v>
      </c>
      <c r="D178" s="17">
        <f t="shared" si="16"/>
        <v>0</v>
      </c>
      <c r="E178" s="17">
        <f t="shared" si="14"/>
        <v>0</v>
      </c>
      <c r="F178" s="18">
        <v>0</v>
      </c>
      <c r="G178" s="20">
        <f t="shared" si="19"/>
        <v>0</v>
      </c>
      <c r="H178" s="23">
        <f t="shared" si="15"/>
        <v>0</v>
      </c>
      <c r="I178" s="17">
        <f>IF(E179&gt;0,(360-H178-B178)*C178-SUM(F$12:F178),0)</f>
        <v>0</v>
      </c>
    </row>
    <row r="179" spans="2:9" ht="12.75">
      <c r="B179" s="14">
        <f t="shared" si="17"/>
        <v>168</v>
      </c>
      <c r="C179" s="16">
        <f t="shared" si="18"/>
        <v>0</v>
      </c>
      <c r="D179" s="17">
        <f t="shared" si="16"/>
        <v>0</v>
      </c>
      <c r="E179" s="17">
        <f t="shared" si="14"/>
        <v>0</v>
      </c>
      <c r="F179" s="18">
        <v>0</v>
      </c>
      <c r="G179" s="20">
        <f t="shared" si="19"/>
        <v>0</v>
      </c>
      <c r="H179" s="23">
        <f t="shared" si="15"/>
        <v>0</v>
      </c>
      <c r="I179" s="17">
        <f>IF(E180&gt;0,(360-H179-B179)*C179-SUM(F$12:F179),0)</f>
        <v>0</v>
      </c>
    </row>
    <row r="180" spans="2:9" ht="12.75">
      <c r="B180" s="14">
        <f t="shared" si="17"/>
        <v>169</v>
      </c>
      <c r="C180" s="16">
        <f t="shared" si="18"/>
        <v>0</v>
      </c>
      <c r="D180" s="17">
        <f t="shared" si="16"/>
        <v>0</v>
      </c>
      <c r="E180" s="17">
        <f t="shared" si="14"/>
        <v>0</v>
      </c>
      <c r="F180" s="18">
        <v>0</v>
      </c>
      <c r="G180" s="20">
        <f t="shared" si="19"/>
        <v>0</v>
      </c>
      <c r="H180" s="23">
        <f t="shared" si="15"/>
        <v>0</v>
      </c>
      <c r="I180" s="17">
        <f>IF(E181&gt;0,(360-H180-B180)*C180-SUM(F$12:F180),0)</f>
        <v>0</v>
      </c>
    </row>
    <row r="181" spans="2:9" ht="12.75">
      <c r="B181" s="14">
        <f t="shared" si="17"/>
        <v>170</v>
      </c>
      <c r="C181" s="16">
        <f t="shared" si="18"/>
        <v>0</v>
      </c>
      <c r="D181" s="17">
        <f t="shared" si="16"/>
        <v>0</v>
      </c>
      <c r="E181" s="17">
        <f t="shared" si="14"/>
        <v>0</v>
      </c>
      <c r="F181" s="18">
        <v>0</v>
      </c>
      <c r="G181" s="20">
        <f t="shared" si="19"/>
        <v>0</v>
      </c>
      <c r="H181" s="23">
        <f t="shared" si="15"/>
        <v>0</v>
      </c>
      <c r="I181" s="17">
        <f>IF(E182&gt;0,(360-H181-B181)*C181-SUM(F$12:F181),0)</f>
        <v>0</v>
      </c>
    </row>
    <row r="182" spans="2:9" ht="12.75">
      <c r="B182" s="14">
        <f t="shared" si="17"/>
        <v>171</v>
      </c>
      <c r="C182" s="16">
        <f t="shared" si="18"/>
        <v>0</v>
      </c>
      <c r="D182" s="17">
        <f t="shared" si="16"/>
        <v>0</v>
      </c>
      <c r="E182" s="17">
        <f t="shared" si="14"/>
        <v>0</v>
      </c>
      <c r="F182" s="18">
        <v>0</v>
      </c>
      <c r="G182" s="20">
        <f t="shared" si="19"/>
        <v>0</v>
      </c>
      <c r="H182" s="23">
        <f t="shared" si="15"/>
        <v>0</v>
      </c>
      <c r="I182" s="17">
        <f>IF(E183&gt;0,(360-H182-B182)*C182-SUM(F$12:F182),0)</f>
        <v>0</v>
      </c>
    </row>
    <row r="183" spans="2:9" ht="12.75">
      <c r="B183" s="14">
        <f t="shared" si="17"/>
        <v>172</v>
      </c>
      <c r="C183" s="16">
        <f t="shared" si="18"/>
        <v>0</v>
      </c>
      <c r="D183" s="17">
        <f t="shared" si="16"/>
        <v>0</v>
      </c>
      <c r="E183" s="17">
        <f t="shared" si="14"/>
        <v>0</v>
      </c>
      <c r="F183" s="18">
        <v>0</v>
      </c>
      <c r="G183" s="20">
        <f t="shared" si="19"/>
        <v>0</v>
      </c>
      <c r="H183" s="23">
        <f t="shared" si="15"/>
        <v>0</v>
      </c>
      <c r="I183" s="17">
        <f>IF(E184&gt;0,(360-H183-B183)*C183-SUM(F$12:F183),0)</f>
        <v>0</v>
      </c>
    </row>
    <row r="184" spans="2:9" ht="12.75">
      <c r="B184" s="14">
        <f t="shared" si="17"/>
        <v>173</v>
      </c>
      <c r="C184" s="16">
        <f t="shared" si="18"/>
        <v>0</v>
      </c>
      <c r="D184" s="17">
        <f t="shared" si="16"/>
        <v>0</v>
      </c>
      <c r="E184" s="17">
        <f t="shared" si="14"/>
        <v>0</v>
      </c>
      <c r="F184" s="18">
        <v>0</v>
      </c>
      <c r="G184" s="20">
        <f t="shared" si="19"/>
        <v>0</v>
      </c>
      <c r="H184" s="23">
        <f t="shared" si="15"/>
        <v>0</v>
      </c>
      <c r="I184" s="17">
        <f>IF(E185&gt;0,(360-H184-B184)*C184-SUM(F$12:F184),0)</f>
        <v>0</v>
      </c>
    </row>
    <row r="185" spans="2:9" ht="12.75">
      <c r="B185" s="14">
        <f t="shared" si="17"/>
        <v>174</v>
      </c>
      <c r="C185" s="16">
        <f t="shared" si="18"/>
        <v>0</v>
      </c>
      <c r="D185" s="17">
        <f t="shared" si="16"/>
        <v>0</v>
      </c>
      <c r="E185" s="17">
        <f t="shared" si="14"/>
        <v>0</v>
      </c>
      <c r="F185" s="18">
        <v>0</v>
      </c>
      <c r="G185" s="20">
        <f t="shared" si="19"/>
        <v>0</v>
      </c>
      <c r="H185" s="23">
        <f t="shared" si="15"/>
        <v>0</v>
      </c>
      <c r="I185" s="17">
        <f>IF(E186&gt;0,(360-H185-B185)*C185-SUM(F$12:F185),0)</f>
        <v>0</v>
      </c>
    </row>
    <row r="186" spans="2:9" ht="12.75">
      <c r="B186" s="14">
        <f t="shared" si="17"/>
        <v>175</v>
      </c>
      <c r="C186" s="16">
        <f t="shared" si="18"/>
        <v>0</v>
      </c>
      <c r="D186" s="17">
        <f t="shared" si="16"/>
        <v>0</v>
      </c>
      <c r="E186" s="17">
        <f t="shared" si="14"/>
        <v>0</v>
      </c>
      <c r="F186" s="18">
        <v>0</v>
      </c>
      <c r="G186" s="20">
        <f t="shared" si="19"/>
        <v>0</v>
      </c>
      <c r="H186" s="23">
        <f t="shared" si="15"/>
        <v>0</v>
      </c>
      <c r="I186" s="17">
        <f>IF(E187&gt;0,(360-H186-B186)*C186-SUM(F$12:F186),0)</f>
        <v>0</v>
      </c>
    </row>
    <row r="187" spans="2:9" ht="12.75">
      <c r="B187" s="14">
        <f t="shared" si="17"/>
        <v>176</v>
      </c>
      <c r="C187" s="16">
        <f t="shared" si="18"/>
        <v>0</v>
      </c>
      <c r="D187" s="17">
        <f t="shared" si="16"/>
        <v>0</v>
      </c>
      <c r="E187" s="17">
        <f t="shared" si="14"/>
        <v>0</v>
      </c>
      <c r="F187" s="18">
        <v>0</v>
      </c>
      <c r="G187" s="20">
        <f t="shared" si="19"/>
        <v>0</v>
      </c>
      <c r="H187" s="23">
        <f t="shared" si="15"/>
        <v>0</v>
      </c>
      <c r="I187" s="17">
        <f>IF(E188&gt;0,(360-H187-B187)*C187-SUM(F$12:F187),0)</f>
        <v>0</v>
      </c>
    </row>
    <row r="188" spans="2:9" ht="12.75">
      <c r="B188" s="14">
        <f t="shared" si="17"/>
        <v>177</v>
      </c>
      <c r="C188" s="16">
        <f t="shared" si="18"/>
        <v>0</v>
      </c>
      <c r="D188" s="17">
        <f t="shared" si="16"/>
        <v>0</v>
      </c>
      <c r="E188" s="17">
        <f t="shared" si="14"/>
        <v>0</v>
      </c>
      <c r="F188" s="18">
        <v>0</v>
      </c>
      <c r="G188" s="20">
        <f t="shared" si="19"/>
        <v>0</v>
      </c>
      <c r="H188" s="23">
        <f t="shared" si="15"/>
        <v>0</v>
      </c>
      <c r="I188" s="17">
        <f>IF(E189&gt;0,(360-H188-B188)*C188-SUM(F$12:F188),0)</f>
        <v>0</v>
      </c>
    </row>
    <row r="189" spans="2:9" ht="12.75">
      <c r="B189" s="14">
        <f t="shared" si="17"/>
        <v>178</v>
      </c>
      <c r="C189" s="16">
        <f t="shared" si="18"/>
        <v>0</v>
      </c>
      <c r="D189" s="17">
        <f t="shared" si="16"/>
        <v>0</v>
      </c>
      <c r="E189" s="17">
        <f t="shared" si="14"/>
        <v>0</v>
      </c>
      <c r="F189" s="18">
        <v>0</v>
      </c>
      <c r="G189" s="20">
        <f t="shared" si="19"/>
        <v>0</v>
      </c>
      <c r="H189" s="23">
        <f t="shared" si="15"/>
        <v>0</v>
      </c>
      <c r="I189" s="17">
        <f>IF(E190&gt;0,(360-H189-B189)*C189-SUM(F$12:F189),0)</f>
        <v>0</v>
      </c>
    </row>
    <row r="190" spans="2:9" ht="12.75">
      <c r="B190" s="14">
        <f t="shared" si="17"/>
        <v>179</v>
      </c>
      <c r="C190" s="16">
        <f t="shared" si="18"/>
        <v>0</v>
      </c>
      <c r="D190" s="17">
        <f t="shared" si="16"/>
        <v>0</v>
      </c>
      <c r="E190" s="17">
        <f t="shared" si="14"/>
        <v>0</v>
      </c>
      <c r="F190" s="18">
        <v>0</v>
      </c>
      <c r="G190" s="20">
        <f t="shared" si="19"/>
        <v>0</v>
      </c>
      <c r="H190" s="23">
        <f t="shared" si="15"/>
        <v>0</v>
      </c>
      <c r="I190" s="17">
        <f>IF(E191&gt;0,(360-H190-B190)*C190-SUM(F$12:F190),0)</f>
        <v>0</v>
      </c>
    </row>
    <row r="191" spans="2:9" ht="12.75">
      <c r="B191" s="14">
        <f t="shared" si="17"/>
        <v>180</v>
      </c>
      <c r="C191" s="16">
        <f t="shared" si="18"/>
        <v>0</v>
      </c>
      <c r="D191" s="17">
        <f t="shared" si="16"/>
        <v>0</v>
      </c>
      <c r="E191" s="17">
        <f t="shared" si="14"/>
        <v>0</v>
      </c>
      <c r="F191" s="18">
        <v>0</v>
      </c>
      <c r="G191" s="20">
        <f t="shared" si="19"/>
        <v>0</v>
      </c>
      <c r="H191" s="23">
        <f t="shared" si="15"/>
        <v>0</v>
      </c>
      <c r="I191" s="17">
        <f>IF(E192&gt;0,(360-H191-B191)*C191-SUM(F$12:F191),0)</f>
        <v>0</v>
      </c>
    </row>
    <row r="192" spans="2:9" ht="12.75">
      <c r="B192" s="14">
        <f t="shared" si="17"/>
        <v>181</v>
      </c>
      <c r="C192" s="16">
        <f t="shared" si="18"/>
        <v>0</v>
      </c>
      <c r="D192" s="17">
        <f t="shared" si="16"/>
        <v>0</v>
      </c>
      <c r="E192" s="17">
        <f t="shared" si="14"/>
        <v>0</v>
      </c>
      <c r="F192" s="18">
        <v>0</v>
      </c>
      <c r="G192" s="20">
        <f t="shared" si="19"/>
        <v>0</v>
      </c>
      <c r="H192" s="23">
        <f t="shared" si="15"/>
        <v>0</v>
      </c>
      <c r="I192" s="17">
        <f>IF(E193&gt;0,(360-H192-B192)*C192-SUM(F$12:F192),0)</f>
        <v>0</v>
      </c>
    </row>
    <row r="193" spans="2:9" ht="12.75">
      <c r="B193" s="14">
        <f t="shared" si="17"/>
        <v>182</v>
      </c>
      <c r="C193" s="16">
        <f t="shared" si="18"/>
        <v>0</v>
      </c>
      <c r="D193" s="17">
        <f t="shared" si="16"/>
        <v>0</v>
      </c>
      <c r="E193" s="17">
        <f t="shared" si="14"/>
        <v>0</v>
      </c>
      <c r="F193" s="18">
        <v>0</v>
      </c>
      <c r="G193" s="20">
        <f t="shared" si="19"/>
        <v>0</v>
      </c>
      <c r="H193" s="23">
        <f t="shared" si="15"/>
        <v>0</v>
      </c>
      <c r="I193" s="17">
        <f>IF(E194&gt;0,(360-H193-B193)*C193-SUM(F$12:F193),0)</f>
        <v>0</v>
      </c>
    </row>
    <row r="194" spans="2:9" ht="12.75">
      <c r="B194" s="14">
        <f t="shared" si="17"/>
        <v>183</v>
      </c>
      <c r="C194" s="16">
        <f t="shared" si="18"/>
        <v>0</v>
      </c>
      <c r="D194" s="17">
        <f t="shared" si="16"/>
        <v>0</v>
      </c>
      <c r="E194" s="17">
        <f t="shared" si="14"/>
        <v>0</v>
      </c>
      <c r="F194" s="18">
        <v>0</v>
      </c>
      <c r="G194" s="20">
        <f t="shared" si="19"/>
        <v>0</v>
      </c>
      <c r="H194" s="23">
        <f t="shared" si="15"/>
        <v>0</v>
      </c>
      <c r="I194" s="17">
        <f>IF(E195&gt;0,(360-H194-B194)*C194-SUM(F$12:F194),0)</f>
        <v>0</v>
      </c>
    </row>
    <row r="195" spans="2:9" ht="12.75">
      <c r="B195" s="14">
        <f t="shared" si="17"/>
        <v>184</v>
      </c>
      <c r="C195" s="16">
        <f t="shared" si="18"/>
        <v>0</v>
      </c>
      <c r="D195" s="17">
        <f t="shared" si="16"/>
        <v>0</v>
      </c>
      <c r="E195" s="17">
        <f t="shared" si="14"/>
        <v>0</v>
      </c>
      <c r="F195" s="18">
        <v>0</v>
      </c>
      <c r="G195" s="20">
        <f t="shared" si="19"/>
        <v>0</v>
      </c>
      <c r="H195" s="23">
        <f t="shared" si="15"/>
        <v>0</v>
      </c>
      <c r="I195" s="17">
        <f>IF(E196&gt;0,(360-H195-B195)*C195-SUM(F$12:F195),0)</f>
        <v>0</v>
      </c>
    </row>
    <row r="196" spans="2:9" ht="12.75">
      <c r="B196" s="14">
        <f t="shared" si="17"/>
        <v>185</v>
      </c>
      <c r="C196" s="16">
        <f t="shared" si="18"/>
        <v>0</v>
      </c>
      <c r="D196" s="17">
        <f t="shared" si="16"/>
        <v>0</v>
      </c>
      <c r="E196" s="17">
        <f t="shared" si="14"/>
        <v>0</v>
      </c>
      <c r="F196" s="18">
        <v>0</v>
      </c>
      <c r="G196" s="20">
        <f t="shared" si="19"/>
        <v>0</v>
      </c>
      <c r="H196" s="23">
        <f t="shared" si="15"/>
        <v>0</v>
      </c>
      <c r="I196" s="17">
        <f>IF(E197&gt;0,(360-H196-B196)*C196-SUM(F$12:F196),0)</f>
        <v>0</v>
      </c>
    </row>
    <row r="197" spans="2:9" ht="12.75">
      <c r="B197" s="14">
        <f t="shared" si="17"/>
        <v>186</v>
      </c>
      <c r="C197" s="16">
        <f t="shared" si="18"/>
        <v>0</v>
      </c>
      <c r="D197" s="17">
        <f t="shared" si="16"/>
        <v>0</v>
      </c>
      <c r="E197" s="17">
        <f t="shared" si="14"/>
        <v>0</v>
      </c>
      <c r="F197" s="18">
        <v>0</v>
      </c>
      <c r="G197" s="20">
        <f t="shared" si="19"/>
        <v>0</v>
      </c>
      <c r="H197" s="23">
        <f t="shared" si="15"/>
        <v>0</v>
      </c>
      <c r="I197" s="17">
        <f>IF(E198&gt;0,(360-H197-B197)*C197-SUM(F$12:F197),0)</f>
        <v>0</v>
      </c>
    </row>
    <row r="198" spans="2:9" ht="12.75">
      <c r="B198" s="14">
        <f t="shared" si="17"/>
        <v>187</v>
      </c>
      <c r="C198" s="16">
        <f t="shared" si="18"/>
        <v>0</v>
      </c>
      <c r="D198" s="17">
        <f t="shared" si="16"/>
        <v>0</v>
      </c>
      <c r="E198" s="17">
        <f t="shared" si="14"/>
        <v>0</v>
      </c>
      <c r="F198" s="18">
        <v>0</v>
      </c>
      <c r="G198" s="20">
        <f t="shared" si="19"/>
        <v>0</v>
      </c>
      <c r="H198" s="23">
        <f t="shared" si="15"/>
        <v>0</v>
      </c>
      <c r="I198" s="17">
        <f>IF(E199&gt;0,(360-H198-B198)*C198-SUM(F$12:F198),0)</f>
        <v>0</v>
      </c>
    </row>
    <row r="199" spans="2:9" ht="12.75">
      <c r="B199" s="14">
        <f t="shared" si="17"/>
        <v>188</v>
      </c>
      <c r="C199" s="16">
        <f t="shared" si="18"/>
        <v>0</v>
      </c>
      <c r="D199" s="17">
        <f t="shared" si="16"/>
        <v>0</v>
      </c>
      <c r="E199" s="17">
        <f t="shared" si="14"/>
        <v>0</v>
      </c>
      <c r="F199" s="18">
        <v>0</v>
      </c>
      <c r="G199" s="20">
        <f t="shared" si="19"/>
        <v>0</v>
      </c>
      <c r="H199" s="23">
        <f t="shared" si="15"/>
        <v>0</v>
      </c>
      <c r="I199" s="17">
        <f>IF(E200&gt;0,(360-H199-B199)*C199-SUM(F$12:F199),0)</f>
        <v>0</v>
      </c>
    </row>
    <row r="200" spans="2:9" ht="12.75">
      <c r="B200" s="14">
        <f t="shared" si="17"/>
        <v>189</v>
      </c>
      <c r="C200" s="16">
        <f t="shared" si="18"/>
        <v>0</v>
      </c>
      <c r="D200" s="17">
        <f t="shared" si="16"/>
        <v>0</v>
      </c>
      <c r="E200" s="17">
        <f t="shared" si="14"/>
        <v>0</v>
      </c>
      <c r="F200" s="18">
        <v>0</v>
      </c>
      <c r="G200" s="20">
        <f t="shared" si="19"/>
        <v>0</v>
      </c>
      <c r="H200" s="23">
        <f t="shared" si="15"/>
        <v>0</v>
      </c>
      <c r="I200" s="17">
        <f>IF(E201&gt;0,(360-H200-B200)*C200-SUM(F$12:F200),0)</f>
        <v>0</v>
      </c>
    </row>
    <row r="201" spans="2:9" ht="12.75">
      <c r="B201" s="14">
        <f t="shared" si="17"/>
        <v>190</v>
      </c>
      <c r="C201" s="16">
        <f t="shared" si="18"/>
        <v>0</v>
      </c>
      <c r="D201" s="17">
        <f t="shared" si="16"/>
        <v>0</v>
      </c>
      <c r="E201" s="17">
        <f t="shared" si="14"/>
        <v>0</v>
      </c>
      <c r="F201" s="18">
        <v>0</v>
      </c>
      <c r="G201" s="20">
        <f t="shared" si="19"/>
        <v>0</v>
      </c>
      <c r="H201" s="23">
        <f t="shared" si="15"/>
        <v>0</v>
      </c>
      <c r="I201" s="17">
        <f>IF(E202&gt;0,(360-H201-B201)*C201-SUM(F$12:F201),0)</f>
        <v>0</v>
      </c>
    </row>
    <row r="202" spans="2:9" ht="12.75">
      <c r="B202" s="14">
        <f t="shared" si="17"/>
        <v>191</v>
      </c>
      <c r="C202" s="16">
        <f t="shared" si="18"/>
        <v>0</v>
      </c>
      <c r="D202" s="17">
        <f t="shared" si="16"/>
        <v>0</v>
      </c>
      <c r="E202" s="17">
        <f t="shared" si="14"/>
        <v>0</v>
      </c>
      <c r="F202" s="18">
        <v>0</v>
      </c>
      <c r="G202" s="20">
        <f t="shared" si="19"/>
        <v>0</v>
      </c>
      <c r="H202" s="23">
        <f t="shared" si="15"/>
        <v>0</v>
      </c>
      <c r="I202" s="17">
        <f>IF(E203&gt;0,(360-H202-B202)*C202-SUM(F$12:F202),0)</f>
        <v>0</v>
      </c>
    </row>
    <row r="203" spans="2:9" ht="12.75">
      <c r="B203" s="14">
        <f t="shared" si="17"/>
        <v>192</v>
      </c>
      <c r="C203" s="16">
        <f t="shared" si="18"/>
        <v>0</v>
      </c>
      <c r="D203" s="17">
        <f t="shared" si="16"/>
        <v>0</v>
      </c>
      <c r="E203" s="17">
        <f t="shared" si="14"/>
        <v>0</v>
      </c>
      <c r="F203" s="18">
        <v>0</v>
      </c>
      <c r="G203" s="20">
        <f t="shared" si="19"/>
        <v>0</v>
      </c>
      <c r="H203" s="23">
        <f t="shared" si="15"/>
        <v>0</v>
      </c>
      <c r="I203" s="17">
        <f>IF(E204&gt;0,(360-H203-B203)*C203-SUM(F$12:F203),0)</f>
        <v>0</v>
      </c>
    </row>
    <row r="204" spans="2:9" ht="12.75">
      <c r="B204" s="14">
        <f t="shared" si="17"/>
        <v>193</v>
      </c>
      <c r="C204" s="16">
        <f t="shared" si="18"/>
        <v>0</v>
      </c>
      <c r="D204" s="17">
        <f t="shared" si="16"/>
        <v>0</v>
      </c>
      <c r="E204" s="17">
        <f aca="true" t="shared" si="20" ref="E204:E267">G203*D$6/12</f>
        <v>0</v>
      </c>
      <c r="F204" s="18">
        <v>0</v>
      </c>
      <c r="G204" s="20">
        <f t="shared" si="19"/>
        <v>0</v>
      </c>
      <c r="H204" s="23">
        <f aca="true" t="shared" si="21" ref="H204:H267">NPER(D$6/12,-C$12,G204,0)</f>
        <v>0</v>
      </c>
      <c r="I204" s="17">
        <f>IF(E205&gt;0,(360-H204-B204)*C204-SUM(F$12:F204),0)</f>
        <v>0</v>
      </c>
    </row>
    <row r="205" spans="2:9" ht="12.75">
      <c r="B205" s="14">
        <f t="shared" si="17"/>
        <v>194</v>
      </c>
      <c r="C205" s="16">
        <f t="shared" si="18"/>
        <v>0</v>
      </c>
      <c r="D205" s="17">
        <f aca="true" t="shared" si="22" ref="D205:D268">C205-E205</f>
        <v>0</v>
      </c>
      <c r="E205" s="17">
        <f t="shared" si="20"/>
        <v>0</v>
      </c>
      <c r="F205" s="18">
        <v>0</v>
      </c>
      <c r="G205" s="20">
        <f t="shared" si="19"/>
        <v>0</v>
      </c>
      <c r="H205" s="23">
        <f t="shared" si="21"/>
        <v>0</v>
      </c>
      <c r="I205" s="17">
        <f>IF(E206&gt;0,(360-H205-B205)*C205-SUM(F$12:F205),0)</f>
        <v>0</v>
      </c>
    </row>
    <row r="206" spans="2:9" ht="12.75">
      <c r="B206" s="14">
        <f aca="true" t="shared" si="23" ref="B206:B269">B205+1</f>
        <v>195</v>
      </c>
      <c r="C206" s="16">
        <f t="shared" si="18"/>
        <v>0</v>
      </c>
      <c r="D206" s="17">
        <f t="shared" si="22"/>
        <v>0</v>
      </c>
      <c r="E206" s="17">
        <f t="shared" si="20"/>
        <v>0</v>
      </c>
      <c r="F206" s="18">
        <v>0</v>
      </c>
      <c r="G206" s="20">
        <f t="shared" si="19"/>
        <v>0</v>
      </c>
      <c r="H206" s="23">
        <f t="shared" si="21"/>
        <v>0</v>
      </c>
      <c r="I206" s="17">
        <f>IF(E207&gt;0,(360-H206-B206)*C206-SUM(F$12:F206),0)</f>
        <v>0</v>
      </c>
    </row>
    <row r="207" spans="2:9" ht="12.75">
      <c r="B207" s="14">
        <f t="shared" si="23"/>
        <v>196</v>
      </c>
      <c r="C207" s="16">
        <f t="shared" si="18"/>
        <v>0</v>
      </c>
      <c r="D207" s="17">
        <f t="shared" si="22"/>
        <v>0</v>
      </c>
      <c r="E207" s="17">
        <f t="shared" si="20"/>
        <v>0</v>
      </c>
      <c r="F207" s="18">
        <v>0</v>
      </c>
      <c r="G207" s="20">
        <f t="shared" si="19"/>
        <v>0</v>
      </c>
      <c r="H207" s="23">
        <f t="shared" si="21"/>
        <v>0</v>
      </c>
      <c r="I207" s="17">
        <f>IF(E208&gt;0,(360-H207-B207)*C207-SUM(F$12:F207),0)</f>
        <v>0</v>
      </c>
    </row>
    <row r="208" spans="2:9" ht="12.75">
      <c r="B208" s="14">
        <f t="shared" si="23"/>
        <v>197</v>
      </c>
      <c r="C208" s="16">
        <f t="shared" si="18"/>
        <v>0</v>
      </c>
      <c r="D208" s="17">
        <f t="shared" si="22"/>
        <v>0</v>
      </c>
      <c r="E208" s="17">
        <f t="shared" si="20"/>
        <v>0</v>
      </c>
      <c r="F208" s="18">
        <v>0</v>
      </c>
      <c r="G208" s="20">
        <f t="shared" si="19"/>
        <v>0</v>
      </c>
      <c r="H208" s="23">
        <f t="shared" si="21"/>
        <v>0</v>
      </c>
      <c r="I208" s="17">
        <f>IF(E209&gt;0,(360-H208-B208)*C208-SUM(F$12:F208),0)</f>
        <v>0</v>
      </c>
    </row>
    <row r="209" spans="2:9" ht="12.75">
      <c r="B209" s="14">
        <f t="shared" si="23"/>
        <v>198</v>
      </c>
      <c r="C209" s="16">
        <f t="shared" si="18"/>
        <v>0</v>
      </c>
      <c r="D209" s="17">
        <f t="shared" si="22"/>
        <v>0</v>
      </c>
      <c r="E209" s="17">
        <f t="shared" si="20"/>
        <v>0</v>
      </c>
      <c r="F209" s="18">
        <v>0</v>
      </c>
      <c r="G209" s="20">
        <f t="shared" si="19"/>
        <v>0</v>
      </c>
      <c r="H209" s="23">
        <f t="shared" si="21"/>
        <v>0</v>
      </c>
      <c r="I209" s="17">
        <f>IF(E210&gt;0,(360-H209-B209)*C209-SUM(F$12:F209),0)</f>
        <v>0</v>
      </c>
    </row>
    <row r="210" spans="2:9" ht="12.75">
      <c r="B210" s="14">
        <f t="shared" si="23"/>
        <v>199</v>
      </c>
      <c r="C210" s="16">
        <f t="shared" si="18"/>
        <v>0</v>
      </c>
      <c r="D210" s="17">
        <f t="shared" si="22"/>
        <v>0</v>
      </c>
      <c r="E210" s="17">
        <f t="shared" si="20"/>
        <v>0</v>
      </c>
      <c r="F210" s="18">
        <v>0</v>
      </c>
      <c r="G210" s="20">
        <f t="shared" si="19"/>
        <v>0</v>
      </c>
      <c r="H210" s="23">
        <f t="shared" si="21"/>
        <v>0</v>
      </c>
      <c r="I210" s="17">
        <f>IF(E211&gt;0,(360-H210-B210)*C210-SUM(F$12:F210),0)</f>
        <v>0</v>
      </c>
    </row>
    <row r="211" spans="2:9" ht="12.75">
      <c r="B211" s="14">
        <f t="shared" si="23"/>
        <v>200</v>
      </c>
      <c r="C211" s="16">
        <f t="shared" si="18"/>
        <v>0</v>
      </c>
      <c r="D211" s="17">
        <f t="shared" si="22"/>
        <v>0</v>
      </c>
      <c r="E211" s="17">
        <f t="shared" si="20"/>
        <v>0</v>
      </c>
      <c r="F211" s="18">
        <v>0</v>
      </c>
      <c r="G211" s="20">
        <f t="shared" si="19"/>
        <v>0</v>
      </c>
      <c r="H211" s="23">
        <f t="shared" si="21"/>
        <v>0</v>
      </c>
      <c r="I211" s="17">
        <f>IF(E212&gt;0,(360-H211-B211)*C211-SUM(F$12:F211),0)</f>
        <v>0</v>
      </c>
    </row>
    <row r="212" spans="2:9" ht="12.75">
      <c r="B212" s="14">
        <f t="shared" si="23"/>
        <v>201</v>
      </c>
      <c r="C212" s="16">
        <f t="shared" si="18"/>
        <v>0</v>
      </c>
      <c r="D212" s="17">
        <f t="shared" si="22"/>
        <v>0</v>
      </c>
      <c r="E212" s="17">
        <f t="shared" si="20"/>
        <v>0</v>
      </c>
      <c r="F212" s="18">
        <v>0</v>
      </c>
      <c r="G212" s="20">
        <f t="shared" si="19"/>
        <v>0</v>
      </c>
      <c r="H212" s="23">
        <f t="shared" si="21"/>
        <v>0</v>
      </c>
      <c r="I212" s="17">
        <f>IF(E213&gt;0,(360-H212-B212)*C212-SUM(F$12:F212),0)</f>
        <v>0</v>
      </c>
    </row>
    <row r="213" spans="2:9" ht="12.75">
      <c r="B213" s="14">
        <f t="shared" si="23"/>
        <v>202</v>
      </c>
      <c r="C213" s="16">
        <f t="shared" si="18"/>
        <v>0</v>
      </c>
      <c r="D213" s="17">
        <f t="shared" si="22"/>
        <v>0</v>
      </c>
      <c r="E213" s="17">
        <f t="shared" si="20"/>
        <v>0</v>
      </c>
      <c r="F213" s="18">
        <v>0</v>
      </c>
      <c r="G213" s="20">
        <f t="shared" si="19"/>
        <v>0</v>
      </c>
      <c r="H213" s="23">
        <f t="shared" si="21"/>
        <v>0</v>
      </c>
      <c r="I213" s="17">
        <f>IF(E214&gt;0,(360-H213-B213)*C213-SUM(F$12:F213),0)</f>
        <v>0</v>
      </c>
    </row>
    <row r="214" spans="2:9" ht="12.75">
      <c r="B214" s="14">
        <f t="shared" si="23"/>
        <v>203</v>
      </c>
      <c r="C214" s="16">
        <f t="shared" si="18"/>
        <v>0</v>
      </c>
      <c r="D214" s="17">
        <f t="shared" si="22"/>
        <v>0</v>
      </c>
      <c r="E214" s="17">
        <f t="shared" si="20"/>
        <v>0</v>
      </c>
      <c r="F214" s="18">
        <v>0</v>
      </c>
      <c r="G214" s="20">
        <f t="shared" si="19"/>
        <v>0</v>
      </c>
      <c r="H214" s="23">
        <f t="shared" si="21"/>
        <v>0</v>
      </c>
      <c r="I214" s="17">
        <f>IF(E215&gt;0,(360-H214-B214)*C214-SUM(F$12:F214),0)</f>
        <v>0</v>
      </c>
    </row>
    <row r="215" spans="2:9" ht="12.75">
      <c r="B215" s="14">
        <f t="shared" si="23"/>
        <v>204</v>
      </c>
      <c r="C215" s="16">
        <f t="shared" si="18"/>
        <v>0</v>
      </c>
      <c r="D215" s="17">
        <f t="shared" si="22"/>
        <v>0</v>
      </c>
      <c r="E215" s="17">
        <f t="shared" si="20"/>
        <v>0</v>
      </c>
      <c r="F215" s="18">
        <v>0</v>
      </c>
      <c r="G215" s="20">
        <f t="shared" si="19"/>
        <v>0</v>
      </c>
      <c r="H215" s="23">
        <f t="shared" si="21"/>
        <v>0</v>
      </c>
      <c r="I215" s="17">
        <f>IF(E216&gt;0,(360-H215-B215)*C215-SUM(F$12:F215),0)</f>
        <v>0</v>
      </c>
    </row>
    <row r="216" spans="2:9" ht="12.75">
      <c r="B216" s="14">
        <f t="shared" si="23"/>
        <v>205</v>
      </c>
      <c r="C216" s="16">
        <f aca="true" t="shared" si="24" ref="C216:C279">IF(G215&gt;0,-PMT(D$6/12,30*12,D$5,0),0)</f>
        <v>0</v>
      </c>
      <c r="D216" s="17">
        <f t="shared" si="22"/>
        <v>0</v>
      </c>
      <c r="E216" s="17">
        <f t="shared" si="20"/>
        <v>0</v>
      </c>
      <c r="F216" s="18">
        <v>0</v>
      </c>
      <c r="G216" s="20">
        <f t="shared" si="19"/>
        <v>0</v>
      </c>
      <c r="H216" s="23">
        <f t="shared" si="21"/>
        <v>0</v>
      </c>
      <c r="I216" s="17">
        <f>IF(E217&gt;0,(360-H216-B216)*C216-SUM(F$12:F216),0)</f>
        <v>0</v>
      </c>
    </row>
    <row r="217" spans="2:9" ht="12.75">
      <c r="B217" s="14">
        <f t="shared" si="23"/>
        <v>206</v>
      </c>
      <c r="C217" s="16">
        <f t="shared" si="24"/>
        <v>0</v>
      </c>
      <c r="D217" s="17">
        <f t="shared" si="22"/>
        <v>0</v>
      </c>
      <c r="E217" s="17">
        <f t="shared" si="20"/>
        <v>0</v>
      </c>
      <c r="F217" s="18">
        <v>0</v>
      </c>
      <c r="G217" s="20">
        <f aca="true" t="shared" si="25" ref="G217:G280">IF((G216-D217-F217)&gt;0,G216-D217-F217,0)</f>
        <v>0</v>
      </c>
      <c r="H217" s="23">
        <f t="shared" si="21"/>
        <v>0</v>
      </c>
      <c r="I217" s="17">
        <f>IF(E218&gt;0,(360-H217-B217)*C217-SUM(F$12:F217),0)</f>
        <v>0</v>
      </c>
    </row>
    <row r="218" spans="2:9" ht="12.75">
      <c r="B218" s="14">
        <f t="shared" si="23"/>
        <v>207</v>
      </c>
      <c r="C218" s="16">
        <f t="shared" si="24"/>
        <v>0</v>
      </c>
      <c r="D218" s="17">
        <f t="shared" si="22"/>
        <v>0</v>
      </c>
      <c r="E218" s="17">
        <f t="shared" si="20"/>
        <v>0</v>
      </c>
      <c r="F218" s="18">
        <v>0</v>
      </c>
      <c r="G218" s="20">
        <f t="shared" si="25"/>
        <v>0</v>
      </c>
      <c r="H218" s="23">
        <f t="shared" si="21"/>
        <v>0</v>
      </c>
      <c r="I218" s="17">
        <f>IF(E219&gt;0,(360-H218-B218)*C218-SUM(F$12:F218),0)</f>
        <v>0</v>
      </c>
    </row>
    <row r="219" spans="2:9" ht="12.75">
      <c r="B219" s="14">
        <f t="shared" si="23"/>
        <v>208</v>
      </c>
      <c r="C219" s="16">
        <f t="shared" si="24"/>
        <v>0</v>
      </c>
      <c r="D219" s="17">
        <f t="shared" si="22"/>
        <v>0</v>
      </c>
      <c r="E219" s="17">
        <f t="shared" si="20"/>
        <v>0</v>
      </c>
      <c r="F219" s="18">
        <v>0</v>
      </c>
      <c r="G219" s="20">
        <f t="shared" si="25"/>
        <v>0</v>
      </c>
      <c r="H219" s="23">
        <f t="shared" si="21"/>
        <v>0</v>
      </c>
      <c r="I219" s="17">
        <f>IF(E220&gt;0,(360-H219-B219)*C219-SUM(F$12:F219),0)</f>
        <v>0</v>
      </c>
    </row>
    <row r="220" spans="2:9" ht="12.75">
      <c r="B220" s="14">
        <f t="shared" si="23"/>
        <v>209</v>
      </c>
      <c r="C220" s="16">
        <f t="shared" si="24"/>
        <v>0</v>
      </c>
      <c r="D220" s="17">
        <f t="shared" si="22"/>
        <v>0</v>
      </c>
      <c r="E220" s="17">
        <f t="shared" si="20"/>
        <v>0</v>
      </c>
      <c r="F220" s="18">
        <v>0</v>
      </c>
      <c r="G220" s="20">
        <f t="shared" si="25"/>
        <v>0</v>
      </c>
      <c r="H220" s="23">
        <f t="shared" si="21"/>
        <v>0</v>
      </c>
      <c r="I220" s="17">
        <f>IF(E221&gt;0,(360-H220-B220)*C220-SUM(F$12:F220),0)</f>
        <v>0</v>
      </c>
    </row>
    <row r="221" spans="2:9" ht="12.75">
      <c r="B221" s="14">
        <f t="shared" si="23"/>
        <v>210</v>
      </c>
      <c r="C221" s="16">
        <f t="shared" si="24"/>
        <v>0</v>
      </c>
      <c r="D221" s="17">
        <f t="shared" si="22"/>
        <v>0</v>
      </c>
      <c r="E221" s="17">
        <f t="shared" si="20"/>
        <v>0</v>
      </c>
      <c r="F221" s="18">
        <v>0</v>
      </c>
      <c r="G221" s="20">
        <f t="shared" si="25"/>
        <v>0</v>
      </c>
      <c r="H221" s="23">
        <f t="shared" si="21"/>
        <v>0</v>
      </c>
      <c r="I221" s="17">
        <f>IF(E222&gt;0,(360-H221-B221)*C221-SUM(F$12:F221),0)</f>
        <v>0</v>
      </c>
    </row>
    <row r="222" spans="2:9" ht="12.75">
      <c r="B222" s="14">
        <f t="shared" si="23"/>
        <v>211</v>
      </c>
      <c r="C222" s="16">
        <f t="shared" si="24"/>
        <v>0</v>
      </c>
      <c r="D222" s="17">
        <f t="shared" si="22"/>
        <v>0</v>
      </c>
      <c r="E222" s="17">
        <f t="shared" si="20"/>
        <v>0</v>
      </c>
      <c r="F222" s="18">
        <v>0</v>
      </c>
      <c r="G222" s="20">
        <f t="shared" si="25"/>
        <v>0</v>
      </c>
      <c r="H222" s="23">
        <f t="shared" si="21"/>
        <v>0</v>
      </c>
      <c r="I222" s="17">
        <f>IF(E223&gt;0,(360-H222-B222)*C222-SUM(F$12:F222),0)</f>
        <v>0</v>
      </c>
    </row>
    <row r="223" spans="2:9" ht="12.75">
      <c r="B223" s="14">
        <f t="shared" si="23"/>
        <v>212</v>
      </c>
      <c r="C223" s="16">
        <f t="shared" si="24"/>
        <v>0</v>
      </c>
      <c r="D223" s="17">
        <f t="shared" si="22"/>
        <v>0</v>
      </c>
      <c r="E223" s="17">
        <f t="shared" si="20"/>
        <v>0</v>
      </c>
      <c r="F223" s="18">
        <v>0</v>
      </c>
      <c r="G223" s="20">
        <f t="shared" si="25"/>
        <v>0</v>
      </c>
      <c r="H223" s="23">
        <f t="shared" si="21"/>
        <v>0</v>
      </c>
      <c r="I223" s="17">
        <f>IF(E224&gt;0,(360-H223-B223)*C223-SUM(F$12:F223),0)</f>
        <v>0</v>
      </c>
    </row>
    <row r="224" spans="2:9" ht="12.75">
      <c r="B224" s="14">
        <f t="shared" si="23"/>
        <v>213</v>
      </c>
      <c r="C224" s="16">
        <f t="shared" si="24"/>
        <v>0</v>
      </c>
      <c r="D224" s="17">
        <f t="shared" si="22"/>
        <v>0</v>
      </c>
      <c r="E224" s="17">
        <f t="shared" si="20"/>
        <v>0</v>
      </c>
      <c r="F224" s="18">
        <v>0</v>
      </c>
      <c r="G224" s="20">
        <f t="shared" si="25"/>
        <v>0</v>
      </c>
      <c r="H224" s="23">
        <f t="shared" si="21"/>
        <v>0</v>
      </c>
      <c r="I224" s="17">
        <f>IF(E225&gt;0,(360-H224-B224)*C224-SUM(F$12:F224),0)</f>
        <v>0</v>
      </c>
    </row>
    <row r="225" spans="2:9" ht="12.75">
      <c r="B225" s="14">
        <f t="shared" si="23"/>
        <v>214</v>
      </c>
      <c r="C225" s="16">
        <f t="shared" si="24"/>
        <v>0</v>
      </c>
      <c r="D225" s="17">
        <f t="shared" si="22"/>
        <v>0</v>
      </c>
      <c r="E225" s="17">
        <f t="shared" si="20"/>
        <v>0</v>
      </c>
      <c r="F225" s="18">
        <v>0</v>
      </c>
      <c r="G225" s="20">
        <f t="shared" si="25"/>
        <v>0</v>
      </c>
      <c r="H225" s="23">
        <f t="shared" si="21"/>
        <v>0</v>
      </c>
      <c r="I225" s="17">
        <f>IF(E226&gt;0,(360-H225-B225)*C225-SUM(F$12:F225),0)</f>
        <v>0</v>
      </c>
    </row>
    <row r="226" spans="2:9" ht="12.75">
      <c r="B226" s="14">
        <f t="shared" si="23"/>
        <v>215</v>
      </c>
      <c r="C226" s="16">
        <f t="shared" si="24"/>
        <v>0</v>
      </c>
      <c r="D226" s="17">
        <f t="shared" si="22"/>
        <v>0</v>
      </c>
      <c r="E226" s="17">
        <f t="shared" si="20"/>
        <v>0</v>
      </c>
      <c r="F226" s="18">
        <v>0</v>
      </c>
      <c r="G226" s="20">
        <f t="shared" si="25"/>
        <v>0</v>
      </c>
      <c r="H226" s="23">
        <f t="shared" si="21"/>
        <v>0</v>
      </c>
      <c r="I226" s="17">
        <f>IF(E227&gt;0,(360-H226-B226)*C226-SUM(F$12:F226),0)</f>
        <v>0</v>
      </c>
    </row>
    <row r="227" spans="2:9" ht="12.75">
      <c r="B227" s="14">
        <f t="shared" si="23"/>
        <v>216</v>
      </c>
      <c r="C227" s="16">
        <f t="shared" si="24"/>
        <v>0</v>
      </c>
      <c r="D227" s="17">
        <f t="shared" si="22"/>
        <v>0</v>
      </c>
      <c r="E227" s="17">
        <f t="shared" si="20"/>
        <v>0</v>
      </c>
      <c r="F227" s="18">
        <v>0</v>
      </c>
      <c r="G227" s="20">
        <f t="shared" si="25"/>
        <v>0</v>
      </c>
      <c r="H227" s="23">
        <f t="shared" si="21"/>
        <v>0</v>
      </c>
      <c r="I227" s="17">
        <f>IF(E228&gt;0,(360-H227-B227)*C227-SUM(F$12:F227),0)</f>
        <v>0</v>
      </c>
    </row>
    <row r="228" spans="2:9" ht="12.75">
      <c r="B228" s="14">
        <f t="shared" si="23"/>
        <v>217</v>
      </c>
      <c r="C228" s="16">
        <f t="shared" si="24"/>
        <v>0</v>
      </c>
      <c r="D228" s="17">
        <f t="shared" si="22"/>
        <v>0</v>
      </c>
      <c r="E228" s="17">
        <f t="shared" si="20"/>
        <v>0</v>
      </c>
      <c r="F228" s="18">
        <v>0</v>
      </c>
      <c r="G228" s="20">
        <f t="shared" si="25"/>
        <v>0</v>
      </c>
      <c r="H228" s="23">
        <f t="shared" si="21"/>
        <v>0</v>
      </c>
      <c r="I228" s="17">
        <f>IF(E229&gt;0,(360-H228-B228)*C228-SUM(F$12:F228),0)</f>
        <v>0</v>
      </c>
    </row>
    <row r="229" spans="2:9" ht="12.75">
      <c r="B229" s="14">
        <f t="shared" si="23"/>
        <v>218</v>
      </c>
      <c r="C229" s="16">
        <f t="shared" si="24"/>
        <v>0</v>
      </c>
      <c r="D229" s="17">
        <f t="shared" si="22"/>
        <v>0</v>
      </c>
      <c r="E229" s="17">
        <f t="shared" si="20"/>
        <v>0</v>
      </c>
      <c r="F229" s="18">
        <v>0</v>
      </c>
      <c r="G229" s="20">
        <f t="shared" si="25"/>
        <v>0</v>
      </c>
      <c r="H229" s="23">
        <f t="shared" si="21"/>
        <v>0</v>
      </c>
      <c r="I229" s="17">
        <f>IF(E230&gt;0,(360-H229-B229)*C229-SUM(F$12:F229),0)</f>
        <v>0</v>
      </c>
    </row>
    <row r="230" spans="2:9" ht="12.75">
      <c r="B230" s="14">
        <f t="shared" si="23"/>
        <v>219</v>
      </c>
      <c r="C230" s="16">
        <f t="shared" si="24"/>
        <v>0</v>
      </c>
      <c r="D230" s="17">
        <f t="shared" si="22"/>
        <v>0</v>
      </c>
      <c r="E230" s="17">
        <f t="shared" si="20"/>
        <v>0</v>
      </c>
      <c r="F230" s="18">
        <v>0</v>
      </c>
      <c r="G230" s="20">
        <f t="shared" si="25"/>
        <v>0</v>
      </c>
      <c r="H230" s="23">
        <f t="shared" si="21"/>
        <v>0</v>
      </c>
      <c r="I230" s="17">
        <f>IF(E231&gt;0,(360-H230-B230)*C230-SUM(F$12:F230),0)</f>
        <v>0</v>
      </c>
    </row>
    <row r="231" spans="2:9" ht="12.75">
      <c r="B231" s="14">
        <f t="shared" si="23"/>
        <v>220</v>
      </c>
      <c r="C231" s="16">
        <f t="shared" si="24"/>
        <v>0</v>
      </c>
      <c r="D231" s="17">
        <f t="shared" si="22"/>
        <v>0</v>
      </c>
      <c r="E231" s="17">
        <f t="shared" si="20"/>
        <v>0</v>
      </c>
      <c r="F231" s="18">
        <v>0</v>
      </c>
      <c r="G231" s="20">
        <f t="shared" si="25"/>
        <v>0</v>
      </c>
      <c r="H231" s="23">
        <f t="shared" si="21"/>
        <v>0</v>
      </c>
      <c r="I231" s="17">
        <f>IF(E232&gt;0,(360-H231-B231)*C231-SUM(F$12:F231),0)</f>
        <v>0</v>
      </c>
    </row>
    <row r="232" spans="2:9" ht="12.75">
      <c r="B232" s="14">
        <f t="shared" si="23"/>
        <v>221</v>
      </c>
      <c r="C232" s="16">
        <f t="shared" si="24"/>
        <v>0</v>
      </c>
      <c r="D232" s="17">
        <f t="shared" si="22"/>
        <v>0</v>
      </c>
      <c r="E232" s="17">
        <f t="shared" si="20"/>
        <v>0</v>
      </c>
      <c r="F232" s="18">
        <v>0</v>
      </c>
      <c r="G232" s="20">
        <f t="shared" si="25"/>
        <v>0</v>
      </c>
      <c r="H232" s="23">
        <f t="shared" si="21"/>
        <v>0</v>
      </c>
      <c r="I232" s="17">
        <f>IF(E233&gt;0,(360-H232-B232)*C232-SUM(F$12:F232),0)</f>
        <v>0</v>
      </c>
    </row>
    <row r="233" spans="2:9" ht="12.75">
      <c r="B233" s="14">
        <f t="shared" si="23"/>
        <v>222</v>
      </c>
      <c r="C233" s="16">
        <f t="shared" si="24"/>
        <v>0</v>
      </c>
      <c r="D233" s="17">
        <f t="shared" si="22"/>
        <v>0</v>
      </c>
      <c r="E233" s="17">
        <f t="shared" si="20"/>
        <v>0</v>
      </c>
      <c r="F233" s="18">
        <v>0</v>
      </c>
      <c r="G233" s="20">
        <f t="shared" si="25"/>
        <v>0</v>
      </c>
      <c r="H233" s="23">
        <f t="shared" si="21"/>
        <v>0</v>
      </c>
      <c r="I233" s="17">
        <f>IF(E234&gt;0,(360-H233-B233)*C233-SUM(F$12:F233),0)</f>
        <v>0</v>
      </c>
    </row>
    <row r="234" spans="2:9" ht="12.75">
      <c r="B234" s="14">
        <f t="shared" si="23"/>
        <v>223</v>
      </c>
      <c r="C234" s="16">
        <f t="shared" si="24"/>
        <v>0</v>
      </c>
      <c r="D234" s="17">
        <f t="shared" si="22"/>
        <v>0</v>
      </c>
      <c r="E234" s="17">
        <f t="shared" si="20"/>
        <v>0</v>
      </c>
      <c r="F234" s="18">
        <v>0</v>
      </c>
      <c r="G234" s="20">
        <f t="shared" si="25"/>
        <v>0</v>
      </c>
      <c r="H234" s="23">
        <f t="shared" si="21"/>
        <v>0</v>
      </c>
      <c r="I234" s="17">
        <f>IF(E235&gt;0,(360-H234-B234)*C234-SUM(F$12:F234),0)</f>
        <v>0</v>
      </c>
    </row>
    <row r="235" spans="2:9" ht="12.75">
      <c r="B235" s="14">
        <f t="shared" si="23"/>
        <v>224</v>
      </c>
      <c r="C235" s="16">
        <f t="shared" si="24"/>
        <v>0</v>
      </c>
      <c r="D235" s="17">
        <f t="shared" si="22"/>
        <v>0</v>
      </c>
      <c r="E235" s="17">
        <f t="shared" si="20"/>
        <v>0</v>
      </c>
      <c r="F235" s="18">
        <v>0</v>
      </c>
      <c r="G235" s="20">
        <f t="shared" si="25"/>
        <v>0</v>
      </c>
      <c r="H235" s="23">
        <f t="shared" si="21"/>
        <v>0</v>
      </c>
      <c r="I235" s="17">
        <f>IF(E236&gt;0,(360-H235-B235)*C235-SUM(F$12:F235),0)</f>
        <v>0</v>
      </c>
    </row>
    <row r="236" spans="2:9" ht="12.75">
      <c r="B236" s="14">
        <f t="shared" si="23"/>
        <v>225</v>
      </c>
      <c r="C236" s="16">
        <f t="shared" si="24"/>
        <v>0</v>
      </c>
      <c r="D236" s="17">
        <f t="shared" si="22"/>
        <v>0</v>
      </c>
      <c r="E236" s="17">
        <f t="shared" si="20"/>
        <v>0</v>
      </c>
      <c r="F236" s="18">
        <v>0</v>
      </c>
      <c r="G236" s="20">
        <f t="shared" si="25"/>
        <v>0</v>
      </c>
      <c r="H236" s="23">
        <f t="shared" si="21"/>
        <v>0</v>
      </c>
      <c r="I236" s="17">
        <f>IF(E237&gt;0,(360-H236-B236)*C236-SUM(F$12:F236),0)</f>
        <v>0</v>
      </c>
    </row>
    <row r="237" spans="2:9" ht="12.75">
      <c r="B237" s="14">
        <f t="shared" si="23"/>
        <v>226</v>
      </c>
      <c r="C237" s="16">
        <f t="shared" si="24"/>
        <v>0</v>
      </c>
      <c r="D237" s="17">
        <f t="shared" si="22"/>
        <v>0</v>
      </c>
      <c r="E237" s="17">
        <f t="shared" si="20"/>
        <v>0</v>
      </c>
      <c r="F237" s="18">
        <v>0</v>
      </c>
      <c r="G237" s="20">
        <f t="shared" si="25"/>
        <v>0</v>
      </c>
      <c r="H237" s="23">
        <f t="shared" si="21"/>
        <v>0</v>
      </c>
      <c r="I237" s="17">
        <f>IF(E238&gt;0,(360-H237-B237)*C237-SUM(F$12:F237),0)</f>
        <v>0</v>
      </c>
    </row>
    <row r="238" spans="2:9" ht="12.75">
      <c r="B238" s="14">
        <f t="shared" si="23"/>
        <v>227</v>
      </c>
      <c r="C238" s="16">
        <f t="shared" si="24"/>
        <v>0</v>
      </c>
      <c r="D238" s="17">
        <f t="shared" si="22"/>
        <v>0</v>
      </c>
      <c r="E238" s="17">
        <f t="shared" si="20"/>
        <v>0</v>
      </c>
      <c r="F238" s="18">
        <v>0</v>
      </c>
      <c r="G238" s="20">
        <f t="shared" si="25"/>
        <v>0</v>
      </c>
      <c r="H238" s="23">
        <f t="shared" si="21"/>
        <v>0</v>
      </c>
      <c r="I238" s="17">
        <f>IF(E239&gt;0,(360-H238-B238)*C238-SUM(F$12:F238),0)</f>
        <v>0</v>
      </c>
    </row>
    <row r="239" spans="2:9" ht="12.75">
      <c r="B239" s="14">
        <f t="shared" si="23"/>
        <v>228</v>
      </c>
      <c r="C239" s="16">
        <f t="shared" si="24"/>
        <v>0</v>
      </c>
      <c r="D239" s="17">
        <f t="shared" si="22"/>
        <v>0</v>
      </c>
      <c r="E239" s="17">
        <f t="shared" si="20"/>
        <v>0</v>
      </c>
      <c r="F239" s="18">
        <v>0</v>
      </c>
      <c r="G239" s="20">
        <f t="shared" si="25"/>
        <v>0</v>
      </c>
      <c r="H239" s="23">
        <f t="shared" si="21"/>
        <v>0</v>
      </c>
      <c r="I239" s="17">
        <f>IF(E240&gt;0,(360-H239-B239)*C239-SUM(F$12:F239),0)</f>
        <v>0</v>
      </c>
    </row>
    <row r="240" spans="2:9" ht="12.75">
      <c r="B240" s="14">
        <f t="shared" si="23"/>
        <v>229</v>
      </c>
      <c r="C240" s="16">
        <f t="shared" si="24"/>
        <v>0</v>
      </c>
      <c r="D240" s="17">
        <f t="shared" si="22"/>
        <v>0</v>
      </c>
      <c r="E240" s="17">
        <f t="shared" si="20"/>
        <v>0</v>
      </c>
      <c r="F240" s="18">
        <v>0</v>
      </c>
      <c r="G240" s="20">
        <f t="shared" si="25"/>
        <v>0</v>
      </c>
      <c r="H240" s="23">
        <f t="shared" si="21"/>
        <v>0</v>
      </c>
      <c r="I240" s="17">
        <f>IF(E241&gt;0,(360-H240-B240)*C240-SUM(F$12:F240),0)</f>
        <v>0</v>
      </c>
    </row>
    <row r="241" spans="2:9" ht="12.75">
      <c r="B241" s="14">
        <f t="shared" si="23"/>
        <v>230</v>
      </c>
      <c r="C241" s="16">
        <f t="shared" si="24"/>
        <v>0</v>
      </c>
      <c r="D241" s="17">
        <f t="shared" si="22"/>
        <v>0</v>
      </c>
      <c r="E241" s="17">
        <f t="shared" si="20"/>
        <v>0</v>
      </c>
      <c r="F241" s="18">
        <v>0</v>
      </c>
      <c r="G241" s="20">
        <f t="shared" si="25"/>
        <v>0</v>
      </c>
      <c r="H241" s="23">
        <f t="shared" si="21"/>
        <v>0</v>
      </c>
      <c r="I241" s="17">
        <f>IF(E242&gt;0,(360-H241-B241)*C241-SUM(F$12:F241),0)</f>
        <v>0</v>
      </c>
    </row>
    <row r="242" spans="2:9" ht="12.75">
      <c r="B242" s="14">
        <f t="shared" si="23"/>
        <v>231</v>
      </c>
      <c r="C242" s="16">
        <f t="shared" si="24"/>
        <v>0</v>
      </c>
      <c r="D242" s="17">
        <f t="shared" si="22"/>
        <v>0</v>
      </c>
      <c r="E242" s="17">
        <f t="shared" si="20"/>
        <v>0</v>
      </c>
      <c r="F242" s="18">
        <v>0</v>
      </c>
      <c r="G242" s="20">
        <f t="shared" si="25"/>
        <v>0</v>
      </c>
      <c r="H242" s="23">
        <f t="shared" si="21"/>
        <v>0</v>
      </c>
      <c r="I242" s="17">
        <f>IF(E243&gt;0,(360-H242-B242)*C242-SUM(F$12:F242),0)</f>
        <v>0</v>
      </c>
    </row>
    <row r="243" spans="2:9" ht="12.75">
      <c r="B243" s="14">
        <f t="shared" si="23"/>
        <v>232</v>
      </c>
      <c r="C243" s="16">
        <f t="shared" si="24"/>
        <v>0</v>
      </c>
      <c r="D243" s="17">
        <f t="shared" si="22"/>
        <v>0</v>
      </c>
      <c r="E243" s="17">
        <f t="shared" si="20"/>
        <v>0</v>
      </c>
      <c r="F243" s="18">
        <v>0</v>
      </c>
      <c r="G243" s="20">
        <f t="shared" si="25"/>
        <v>0</v>
      </c>
      <c r="H243" s="23">
        <f t="shared" si="21"/>
        <v>0</v>
      </c>
      <c r="I243" s="17">
        <f>IF(E244&gt;0,(360-H243-B243)*C243-SUM(F$12:F243),0)</f>
        <v>0</v>
      </c>
    </row>
    <row r="244" spans="2:9" ht="12.75">
      <c r="B244" s="14">
        <f t="shared" si="23"/>
        <v>233</v>
      </c>
      <c r="C244" s="16">
        <f t="shared" si="24"/>
        <v>0</v>
      </c>
      <c r="D244" s="17">
        <f t="shared" si="22"/>
        <v>0</v>
      </c>
      <c r="E244" s="17">
        <f t="shared" si="20"/>
        <v>0</v>
      </c>
      <c r="F244" s="18">
        <v>0</v>
      </c>
      <c r="G244" s="20">
        <f t="shared" si="25"/>
        <v>0</v>
      </c>
      <c r="H244" s="23">
        <f t="shared" si="21"/>
        <v>0</v>
      </c>
      <c r="I244" s="17">
        <f>IF(E245&gt;0,(360-H244-B244)*C244-SUM(F$12:F244),0)</f>
        <v>0</v>
      </c>
    </row>
    <row r="245" spans="2:9" ht="12.75">
      <c r="B245" s="14">
        <f t="shared" si="23"/>
        <v>234</v>
      </c>
      <c r="C245" s="16">
        <f t="shared" si="24"/>
        <v>0</v>
      </c>
      <c r="D245" s="17">
        <f t="shared" si="22"/>
        <v>0</v>
      </c>
      <c r="E245" s="17">
        <f t="shared" si="20"/>
        <v>0</v>
      </c>
      <c r="F245" s="18">
        <v>0</v>
      </c>
      <c r="G245" s="20">
        <f t="shared" si="25"/>
        <v>0</v>
      </c>
      <c r="H245" s="23">
        <f t="shared" si="21"/>
        <v>0</v>
      </c>
      <c r="I245" s="17">
        <f>IF(E246&gt;0,(360-H245-B245)*C245-SUM(F$12:F245),0)</f>
        <v>0</v>
      </c>
    </row>
    <row r="246" spans="2:9" ht="12.75">
      <c r="B246" s="14">
        <f t="shared" si="23"/>
        <v>235</v>
      </c>
      <c r="C246" s="16">
        <f t="shared" si="24"/>
        <v>0</v>
      </c>
      <c r="D246" s="17">
        <f t="shared" si="22"/>
        <v>0</v>
      </c>
      <c r="E246" s="17">
        <f t="shared" si="20"/>
        <v>0</v>
      </c>
      <c r="F246" s="18">
        <v>0</v>
      </c>
      <c r="G246" s="20">
        <f t="shared" si="25"/>
        <v>0</v>
      </c>
      <c r="H246" s="23">
        <f t="shared" si="21"/>
        <v>0</v>
      </c>
      <c r="I246" s="17">
        <f>IF(E247&gt;0,(360-H246-B246)*C246-SUM(F$12:F246),0)</f>
        <v>0</v>
      </c>
    </row>
    <row r="247" spans="2:9" ht="12.75">
      <c r="B247" s="14">
        <f t="shared" si="23"/>
        <v>236</v>
      </c>
      <c r="C247" s="16">
        <f t="shared" si="24"/>
        <v>0</v>
      </c>
      <c r="D247" s="17">
        <f t="shared" si="22"/>
        <v>0</v>
      </c>
      <c r="E247" s="17">
        <f t="shared" si="20"/>
        <v>0</v>
      </c>
      <c r="F247" s="18">
        <v>0</v>
      </c>
      <c r="G247" s="20">
        <f t="shared" si="25"/>
        <v>0</v>
      </c>
      <c r="H247" s="23">
        <f t="shared" si="21"/>
        <v>0</v>
      </c>
      <c r="I247" s="17">
        <f>IF(E248&gt;0,(360-H247-B247)*C247-SUM(F$12:F247),0)</f>
        <v>0</v>
      </c>
    </row>
    <row r="248" spans="2:9" ht="12.75">
      <c r="B248" s="14">
        <f t="shared" si="23"/>
        <v>237</v>
      </c>
      <c r="C248" s="16">
        <f t="shared" si="24"/>
        <v>0</v>
      </c>
      <c r="D248" s="17">
        <f t="shared" si="22"/>
        <v>0</v>
      </c>
      <c r="E248" s="17">
        <f t="shared" si="20"/>
        <v>0</v>
      </c>
      <c r="F248" s="18">
        <v>0</v>
      </c>
      <c r="G248" s="20">
        <f t="shared" si="25"/>
        <v>0</v>
      </c>
      <c r="H248" s="23">
        <f t="shared" si="21"/>
        <v>0</v>
      </c>
      <c r="I248" s="17">
        <f>IF(E249&gt;0,(360-H248-B248)*C248-SUM(F$12:F248),0)</f>
        <v>0</v>
      </c>
    </row>
    <row r="249" spans="2:9" ht="12.75">
      <c r="B249" s="14">
        <f t="shared" si="23"/>
        <v>238</v>
      </c>
      <c r="C249" s="16">
        <f t="shared" si="24"/>
        <v>0</v>
      </c>
      <c r="D249" s="17">
        <f t="shared" si="22"/>
        <v>0</v>
      </c>
      <c r="E249" s="17">
        <f t="shared" si="20"/>
        <v>0</v>
      </c>
      <c r="F249" s="18">
        <v>0</v>
      </c>
      <c r="G249" s="20">
        <f t="shared" si="25"/>
        <v>0</v>
      </c>
      <c r="H249" s="23">
        <f t="shared" si="21"/>
        <v>0</v>
      </c>
      <c r="I249" s="17">
        <f>IF(E250&gt;0,(360-H249-B249)*C249-SUM(F$12:F249),0)</f>
        <v>0</v>
      </c>
    </row>
    <row r="250" spans="2:9" ht="12.75">
      <c r="B250" s="14">
        <f t="shared" si="23"/>
        <v>239</v>
      </c>
      <c r="C250" s="16">
        <f t="shared" si="24"/>
        <v>0</v>
      </c>
      <c r="D250" s="17">
        <f t="shared" si="22"/>
        <v>0</v>
      </c>
      <c r="E250" s="17">
        <f t="shared" si="20"/>
        <v>0</v>
      </c>
      <c r="F250" s="18">
        <v>0</v>
      </c>
      <c r="G250" s="20">
        <f t="shared" si="25"/>
        <v>0</v>
      </c>
      <c r="H250" s="23">
        <f t="shared" si="21"/>
        <v>0</v>
      </c>
      <c r="I250" s="17">
        <f>IF(E251&gt;0,(360-H250-B250)*C250-SUM(F$12:F250),0)</f>
        <v>0</v>
      </c>
    </row>
    <row r="251" spans="2:9" ht="12.75">
      <c r="B251" s="14">
        <f t="shared" si="23"/>
        <v>240</v>
      </c>
      <c r="C251" s="16">
        <f t="shared" si="24"/>
        <v>0</v>
      </c>
      <c r="D251" s="17">
        <f t="shared" si="22"/>
        <v>0</v>
      </c>
      <c r="E251" s="17">
        <f t="shared" si="20"/>
        <v>0</v>
      </c>
      <c r="F251" s="18">
        <v>0</v>
      </c>
      <c r="G251" s="20">
        <f t="shared" si="25"/>
        <v>0</v>
      </c>
      <c r="H251" s="23">
        <f t="shared" si="21"/>
        <v>0</v>
      </c>
      <c r="I251" s="17">
        <f>IF(E252&gt;0,(360-H251-B251)*C251-SUM(F$12:F251),0)</f>
        <v>0</v>
      </c>
    </row>
    <row r="252" spans="2:9" ht="12.75">
      <c r="B252" s="14">
        <f t="shared" si="23"/>
        <v>241</v>
      </c>
      <c r="C252" s="16">
        <f t="shared" si="24"/>
        <v>0</v>
      </c>
      <c r="D252" s="17">
        <f t="shared" si="22"/>
        <v>0</v>
      </c>
      <c r="E252" s="17">
        <f t="shared" si="20"/>
        <v>0</v>
      </c>
      <c r="F252" s="18">
        <v>0</v>
      </c>
      <c r="G252" s="20">
        <f t="shared" si="25"/>
        <v>0</v>
      </c>
      <c r="H252" s="23">
        <f t="shared" si="21"/>
        <v>0</v>
      </c>
      <c r="I252" s="17">
        <f>IF(E253&gt;0,(360-H252-B252)*C252-SUM(F$12:F252),0)</f>
        <v>0</v>
      </c>
    </row>
    <row r="253" spans="2:9" ht="12.75">
      <c r="B253" s="14">
        <f t="shared" si="23"/>
        <v>242</v>
      </c>
      <c r="C253" s="16">
        <f t="shared" si="24"/>
        <v>0</v>
      </c>
      <c r="D253" s="17">
        <f t="shared" si="22"/>
        <v>0</v>
      </c>
      <c r="E253" s="17">
        <f t="shared" si="20"/>
        <v>0</v>
      </c>
      <c r="F253" s="18">
        <v>0</v>
      </c>
      <c r="G253" s="20">
        <f t="shared" si="25"/>
        <v>0</v>
      </c>
      <c r="H253" s="23">
        <f t="shared" si="21"/>
        <v>0</v>
      </c>
      <c r="I253" s="17">
        <f>IF(E254&gt;0,(360-H253-B253)*C253-SUM(F$12:F253),0)</f>
        <v>0</v>
      </c>
    </row>
    <row r="254" spans="2:9" ht="12.75">
      <c r="B254" s="14">
        <f t="shared" si="23"/>
        <v>243</v>
      </c>
      <c r="C254" s="16">
        <f t="shared" si="24"/>
        <v>0</v>
      </c>
      <c r="D254" s="17">
        <f t="shared" si="22"/>
        <v>0</v>
      </c>
      <c r="E254" s="17">
        <f t="shared" si="20"/>
        <v>0</v>
      </c>
      <c r="F254" s="18">
        <v>0</v>
      </c>
      <c r="G254" s="20">
        <f t="shared" si="25"/>
        <v>0</v>
      </c>
      <c r="H254" s="23">
        <f t="shared" si="21"/>
        <v>0</v>
      </c>
      <c r="I254" s="17">
        <f>IF(E255&gt;0,(360-H254-B254)*C254-SUM(F$12:F254),0)</f>
        <v>0</v>
      </c>
    </row>
    <row r="255" spans="2:9" ht="12.75">
      <c r="B255" s="14">
        <f t="shared" si="23"/>
        <v>244</v>
      </c>
      <c r="C255" s="16">
        <f t="shared" si="24"/>
        <v>0</v>
      </c>
      <c r="D255" s="17">
        <f t="shared" si="22"/>
        <v>0</v>
      </c>
      <c r="E255" s="17">
        <f t="shared" si="20"/>
        <v>0</v>
      </c>
      <c r="F255" s="18">
        <v>0</v>
      </c>
      <c r="G255" s="20">
        <f t="shared" si="25"/>
        <v>0</v>
      </c>
      <c r="H255" s="23">
        <f t="shared" si="21"/>
        <v>0</v>
      </c>
      <c r="I255" s="17">
        <f>IF(E256&gt;0,(360-H255-B255)*C255-SUM(F$12:F255),0)</f>
        <v>0</v>
      </c>
    </row>
    <row r="256" spans="2:9" ht="12.75">
      <c r="B256" s="14">
        <f t="shared" si="23"/>
        <v>245</v>
      </c>
      <c r="C256" s="16">
        <f t="shared" si="24"/>
        <v>0</v>
      </c>
      <c r="D256" s="17">
        <f t="shared" si="22"/>
        <v>0</v>
      </c>
      <c r="E256" s="17">
        <f t="shared" si="20"/>
        <v>0</v>
      </c>
      <c r="F256" s="18">
        <v>0</v>
      </c>
      <c r="G256" s="20">
        <f t="shared" si="25"/>
        <v>0</v>
      </c>
      <c r="H256" s="23">
        <f t="shared" si="21"/>
        <v>0</v>
      </c>
      <c r="I256" s="17">
        <f>IF(E257&gt;0,(360-H256-B256)*C256-SUM(F$12:F256),0)</f>
        <v>0</v>
      </c>
    </row>
    <row r="257" spans="2:9" ht="12.75">
      <c r="B257" s="14">
        <f t="shared" si="23"/>
        <v>246</v>
      </c>
      <c r="C257" s="16">
        <f t="shared" si="24"/>
        <v>0</v>
      </c>
      <c r="D257" s="17">
        <f t="shared" si="22"/>
        <v>0</v>
      </c>
      <c r="E257" s="17">
        <f t="shared" si="20"/>
        <v>0</v>
      </c>
      <c r="F257" s="18">
        <v>0</v>
      </c>
      <c r="G257" s="20">
        <f t="shared" si="25"/>
        <v>0</v>
      </c>
      <c r="H257" s="23">
        <f t="shared" si="21"/>
        <v>0</v>
      </c>
      <c r="I257" s="17">
        <f>IF(E258&gt;0,(360-H257-B257)*C257-SUM(F$12:F257),0)</f>
        <v>0</v>
      </c>
    </row>
    <row r="258" spans="2:9" ht="12.75">
      <c r="B258" s="14">
        <f t="shared" si="23"/>
        <v>247</v>
      </c>
      <c r="C258" s="16">
        <f t="shared" si="24"/>
        <v>0</v>
      </c>
      <c r="D258" s="17">
        <f t="shared" si="22"/>
        <v>0</v>
      </c>
      <c r="E258" s="17">
        <f t="shared" si="20"/>
        <v>0</v>
      </c>
      <c r="F258" s="18">
        <v>0</v>
      </c>
      <c r="G258" s="20">
        <f t="shared" si="25"/>
        <v>0</v>
      </c>
      <c r="H258" s="23">
        <f t="shared" si="21"/>
        <v>0</v>
      </c>
      <c r="I258" s="17">
        <f>IF(E259&gt;0,(360-H258-B258)*C258-SUM(F$12:F258),0)</f>
        <v>0</v>
      </c>
    </row>
    <row r="259" spans="2:9" ht="12.75">
      <c r="B259" s="14">
        <f t="shared" si="23"/>
        <v>248</v>
      </c>
      <c r="C259" s="16">
        <f t="shared" si="24"/>
        <v>0</v>
      </c>
      <c r="D259" s="17">
        <f t="shared" si="22"/>
        <v>0</v>
      </c>
      <c r="E259" s="17">
        <f t="shared" si="20"/>
        <v>0</v>
      </c>
      <c r="F259" s="18">
        <v>0</v>
      </c>
      <c r="G259" s="20">
        <f t="shared" si="25"/>
        <v>0</v>
      </c>
      <c r="H259" s="23">
        <f t="shared" si="21"/>
        <v>0</v>
      </c>
      <c r="I259" s="17">
        <f>IF(E260&gt;0,(360-H259-B259)*C259-SUM(F$12:F259),0)</f>
        <v>0</v>
      </c>
    </row>
    <row r="260" spans="2:9" ht="12.75">
      <c r="B260" s="14">
        <f t="shared" si="23"/>
        <v>249</v>
      </c>
      <c r="C260" s="16">
        <f t="shared" si="24"/>
        <v>0</v>
      </c>
      <c r="D260" s="17">
        <f t="shared" si="22"/>
        <v>0</v>
      </c>
      <c r="E260" s="17">
        <f t="shared" si="20"/>
        <v>0</v>
      </c>
      <c r="F260" s="18">
        <v>0</v>
      </c>
      <c r="G260" s="20">
        <f t="shared" si="25"/>
        <v>0</v>
      </c>
      <c r="H260" s="23">
        <f t="shared" si="21"/>
        <v>0</v>
      </c>
      <c r="I260" s="17">
        <f>IF(E261&gt;0,(360-H260-B260)*C260-SUM(F$12:F260),0)</f>
        <v>0</v>
      </c>
    </row>
    <row r="261" spans="2:9" ht="12.75">
      <c r="B261" s="14">
        <f t="shared" si="23"/>
        <v>250</v>
      </c>
      <c r="C261" s="16">
        <f t="shared" si="24"/>
        <v>0</v>
      </c>
      <c r="D261" s="17">
        <f t="shared" si="22"/>
        <v>0</v>
      </c>
      <c r="E261" s="17">
        <f t="shared" si="20"/>
        <v>0</v>
      </c>
      <c r="F261" s="18">
        <v>0</v>
      </c>
      <c r="G261" s="20">
        <f t="shared" si="25"/>
        <v>0</v>
      </c>
      <c r="H261" s="23">
        <f t="shared" si="21"/>
        <v>0</v>
      </c>
      <c r="I261" s="17">
        <f>IF(E262&gt;0,(360-H261-B261)*C261-SUM(F$12:F261),0)</f>
        <v>0</v>
      </c>
    </row>
    <row r="262" spans="2:9" ht="12.75">
      <c r="B262" s="14">
        <f t="shared" si="23"/>
        <v>251</v>
      </c>
      <c r="C262" s="16">
        <f t="shared" si="24"/>
        <v>0</v>
      </c>
      <c r="D262" s="17">
        <f t="shared" si="22"/>
        <v>0</v>
      </c>
      <c r="E262" s="17">
        <f t="shared" si="20"/>
        <v>0</v>
      </c>
      <c r="F262" s="18">
        <v>0</v>
      </c>
      <c r="G262" s="20">
        <f t="shared" si="25"/>
        <v>0</v>
      </c>
      <c r="H262" s="23">
        <f t="shared" si="21"/>
        <v>0</v>
      </c>
      <c r="I262" s="17">
        <f>IF(E263&gt;0,(360-H262-B262)*C262-SUM(F$12:F262),0)</f>
        <v>0</v>
      </c>
    </row>
    <row r="263" spans="2:9" ht="12.75">
      <c r="B263" s="14">
        <f t="shared" si="23"/>
        <v>252</v>
      </c>
      <c r="C263" s="16">
        <f t="shared" si="24"/>
        <v>0</v>
      </c>
      <c r="D263" s="17">
        <f t="shared" si="22"/>
        <v>0</v>
      </c>
      <c r="E263" s="17">
        <f t="shared" si="20"/>
        <v>0</v>
      </c>
      <c r="F263" s="18">
        <v>0</v>
      </c>
      <c r="G263" s="20">
        <f t="shared" si="25"/>
        <v>0</v>
      </c>
      <c r="H263" s="23">
        <f t="shared" si="21"/>
        <v>0</v>
      </c>
      <c r="I263" s="17">
        <f>IF(E264&gt;0,(360-H263-B263)*C263-SUM(F$12:F263),0)</f>
        <v>0</v>
      </c>
    </row>
    <row r="264" spans="2:9" ht="12.75">
      <c r="B264" s="14">
        <f t="shared" si="23"/>
        <v>253</v>
      </c>
      <c r="C264" s="16">
        <f t="shared" si="24"/>
        <v>0</v>
      </c>
      <c r="D264" s="17">
        <f t="shared" si="22"/>
        <v>0</v>
      </c>
      <c r="E264" s="17">
        <f t="shared" si="20"/>
        <v>0</v>
      </c>
      <c r="F264" s="18">
        <v>0</v>
      </c>
      <c r="G264" s="20">
        <f t="shared" si="25"/>
        <v>0</v>
      </c>
      <c r="H264" s="23">
        <f t="shared" si="21"/>
        <v>0</v>
      </c>
      <c r="I264" s="17">
        <f>IF(E265&gt;0,(360-H264-B264)*C264-SUM(F$12:F264),0)</f>
        <v>0</v>
      </c>
    </row>
    <row r="265" spans="2:9" ht="12.75">
      <c r="B265" s="14">
        <f t="shared" si="23"/>
        <v>254</v>
      </c>
      <c r="C265" s="16">
        <f t="shared" si="24"/>
        <v>0</v>
      </c>
      <c r="D265" s="17">
        <f t="shared" si="22"/>
        <v>0</v>
      </c>
      <c r="E265" s="17">
        <f t="shared" si="20"/>
        <v>0</v>
      </c>
      <c r="F265" s="18">
        <v>0</v>
      </c>
      <c r="G265" s="20">
        <f t="shared" si="25"/>
        <v>0</v>
      </c>
      <c r="H265" s="23">
        <f t="shared" si="21"/>
        <v>0</v>
      </c>
      <c r="I265" s="17">
        <f>IF(E266&gt;0,(360-H265-B265)*C265-SUM(F$12:F265),0)</f>
        <v>0</v>
      </c>
    </row>
    <row r="266" spans="2:9" ht="12.75">
      <c r="B266" s="14">
        <f t="shared" si="23"/>
        <v>255</v>
      </c>
      <c r="C266" s="16">
        <f t="shared" si="24"/>
        <v>0</v>
      </c>
      <c r="D266" s="17">
        <f t="shared" si="22"/>
        <v>0</v>
      </c>
      <c r="E266" s="17">
        <f t="shared" si="20"/>
        <v>0</v>
      </c>
      <c r="F266" s="18">
        <v>0</v>
      </c>
      <c r="G266" s="20">
        <f t="shared" si="25"/>
        <v>0</v>
      </c>
      <c r="H266" s="23">
        <f t="shared" si="21"/>
        <v>0</v>
      </c>
      <c r="I266" s="17">
        <f>IF(E267&gt;0,(360-H266-B266)*C266-SUM(F$12:F266),0)</f>
        <v>0</v>
      </c>
    </row>
    <row r="267" spans="2:9" ht="12.75">
      <c r="B267" s="14">
        <f t="shared" si="23"/>
        <v>256</v>
      </c>
      <c r="C267" s="16">
        <f t="shared" si="24"/>
        <v>0</v>
      </c>
      <c r="D267" s="17">
        <f t="shared" si="22"/>
        <v>0</v>
      </c>
      <c r="E267" s="17">
        <f t="shared" si="20"/>
        <v>0</v>
      </c>
      <c r="F267" s="18">
        <v>0</v>
      </c>
      <c r="G267" s="20">
        <f t="shared" si="25"/>
        <v>0</v>
      </c>
      <c r="H267" s="23">
        <f t="shared" si="21"/>
        <v>0</v>
      </c>
      <c r="I267" s="17">
        <f>IF(E268&gt;0,(360-H267-B267)*C267-SUM(F$12:F267),0)</f>
        <v>0</v>
      </c>
    </row>
    <row r="268" spans="2:9" ht="12.75">
      <c r="B268" s="14">
        <f t="shared" si="23"/>
        <v>257</v>
      </c>
      <c r="C268" s="16">
        <f t="shared" si="24"/>
        <v>0</v>
      </c>
      <c r="D268" s="17">
        <f t="shared" si="22"/>
        <v>0</v>
      </c>
      <c r="E268" s="17">
        <f aca="true" t="shared" si="26" ref="E268:E331">G267*D$6/12</f>
        <v>0</v>
      </c>
      <c r="F268" s="18">
        <v>0</v>
      </c>
      <c r="G268" s="20">
        <f t="shared" si="25"/>
        <v>0</v>
      </c>
      <c r="H268" s="23">
        <f aca="true" t="shared" si="27" ref="H268:H331">NPER(D$6/12,-C$12,G268,0)</f>
        <v>0</v>
      </c>
      <c r="I268" s="17">
        <f>IF(E269&gt;0,(360-H268-B268)*C268-SUM(F$12:F268),0)</f>
        <v>0</v>
      </c>
    </row>
    <row r="269" spans="2:9" ht="12.75">
      <c r="B269" s="14">
        <f t="shared" si="23"/>
        <v>258</v>
      </c>
      <c r="C269" s="16">
        <f t="shared" si="24"/>
        <v>0</v>
      </c>
      <c r="D269" s="17">
        <f aca="true" t="shared" si="28" ref="D269:D332">C269-E269</f>
        <v>0</v>
      </c>
      <c r="E269" s="17">
        <f t="shared" si="26"/>
        <v>0</v>
      </c>
      <c r="F269" s="18">
        <v>0</v>
      </c>
      <c r="G269" s="20">
        <f t="shared" si="25"/>
        <v>0</v>
      </c>
      <c r="H269" s="23">
        <f t="shared" si="27"/>
        <v>0</v>
      </c>
      <c r="I269" s="17">
        <f>IF(E270&gt;0,(360-H269-B269)*C269-SUM(F$12:F269),0)</f>
        <v>0</v>
      </c>
    </row>
    <row r="270" spans="2:9" ht="12.75">
      <c r="B270" s="14">
        <f aca="true" t="shared" si="29" ref="B270:B333">B269+1</f>
        <v>259</v>
      </c>
      <c r="C270" s="16">
        <f t="shared" si="24"/>
        <v>0</v>
      </c>
      <c r="D270" s="17">
        <f t="shared" si="28"/>
        <v>0</v>
      </c>
      <c r="E270" s="17">
        <f t="shared" si="26"/>
        <v>0</v>
      </c>
      <c r="F270" s="18">
        <v>0</v>
      </c>
      <c r="G270" s="20">
        <f t="shared" si="25"/>
        <v>0</v>
      </c>
      <c r="H270" s="23">
        <f t="shared" si="27"/>
        <v>0</v>
      </c>
      <c r="I270" s="17">
        <f>IF(E271&gt;0,(360-H270-B270)*C270-SUM(F$12:F270),0)</f>
        <v>0</v>
      </c>
    </row>
    <row r="271" spans="2:9" ht="12.75">
      <c r="B271" s="14">
        <f t="shared" si="29"/>
        <v>260</v>
      </c>
      <c r="C271" s="16">
        <f t="shared" si="24"/>
        <v>0</v>
      </c>
      <c r="D271" s="17">
        <f t="shared" si="28"/>
        <v>0</v>
      </c>
      <c r="E271" s="17">
        <f t="shared" si="26"/>
        <v>0</v>
      </c>
      <c r="F271" s="18">
        <v>0</v>
      </c>
      <c r="G271" s="20">
        <f t="shared" si="25"/>
        <v>0</v>
      </c>
      <c r="H271" s="23">
        <f t="shared" si="27"/>
        <v>0</v>
      </c>
      <c r="I271" s="17">
        <f>IF(E272&gt;0,(360-H271-B271)*C271-SUM(F$12:F271),0)</f>
        <v>0</v>
      </c>
    </row>
    <row r="272" spans="2:9" ht="12.75">
      <c r="B272" s="14">
        <f t="shared" si="29"/>
        <v>261</v>
      </c>
      <c r="C272" s="16">
        <f t="shared" si="24"/>
        <v>0</v>
      </c>
      <c r="D272" s="17">
        <f t="shared" si="28"/>
        <v>0</v>
      </c>
      <c r="E272" s="17">
        <f t="shared" si="26"/>
        <v>0</v>
      </c>
      <c r="F272" s="18">
        <v>0</v>
      </c>
      <c r="G272" s="20">
        <f t="shared" si="25"/>
        <v>0</v>
      </c>
      <c r="H272" s="23">
        <f t="shared" si="27"/>
        <v>0</v>
      </c>
      <c r="I272" s="17">
        <f>IF(E273&gt;0,(360-H272-B272)*C272-SUM(F$12:F272),0)</f>
        <v>0</v>
      </c>
    </row>
    <row r="273" spans="2:9" ht="12.75">
      <c r="B273" s="14">
        <f t="shared" si="29"/>
        <v>262</v>
      </c>
      <c r="C273" s="16">
        <f t="shared" si="24"/>
        <v>0</v>
      </c>
      <c r="D273" s="17">
        <f t="shared" si="28"/>
        <v>0</v>
      </c>
      <c r="E273" s="17">
        <f t="shared" si="26"/>
        <v>0</v>
      </c>
      <c r="F273" s="18">
        <v>0</v>
      </c>
      <c r="G273" s="20">
        <f t="shared" si="25"/>
        <v>0</v>
      </c>
      <c r="H273" s="23">
        <f t="shared" si="27"/>
        <v>0</v>
      </c>
      <c r="I273" s="17">
        <f>IF(E274&gt;0,(360-H273-B273)*C273-SUM(F$12:F273),0)</f>
        <v>0</v>
      </c>
    </row>
    <row r="274" spans="2:9" ht="12.75">
      <c r="B274" s="14">
        <f t="shared" si="29"/>
        <v>263</v>
      </c>
      <c r="C274" s="16">
        <f t="shared" si="24"/>
        <v>0</v>
      </c>
      <c r="D274" s="17">
        <f t="shared" si="28"/>
        <v>0</v>
      </c>
      <c r="E274" s="17">
        <f t="shared" si="26"/>
        <v>0</v>
      </c>
      <c r="F274" s="18">
        <v>0</v>
      </c>
      <c r="G274" s="20">
        <f t="shared" si="25"/>
        <v>0</v>
      </c>
      <c r="H274" s="23">
        <f t="shared" si="27"/>
        <v>0</v>
      </c>
      <c r="I274" s="17">
        <f>IF(E275&gt;0,(360-H274-B274)*C274-SUM(F$12:F274),0)</f>
        <v>0</v>
      </c>
    </row>
    <row r="275" spans="2:9" ht="12.75">
      <c r="B275" s="14">
        <f t="shared" si="29"/>
        <v>264</v>
      </c>
      <c r="C275" s="16">
        <f t="shared" si="24"/>
        <v>0</v>
      </c>
      <c r="D275" s="17">
        <f t="shared" si="28"/>
        <v>0</v>
      </c>
      <c r="E275" s="17">
        <f t="shared" si="26"/>
        <v>0</v>
      </c>
      <c r="F275" s="18">
        <v>0</v>
      </c>
      <c r="G275" s="20">
        <f t="shared" si="25"/>
        <v>0</v>
      </c>
      <c r="H275" s="23">
        <f t="shared" si="27"/>
        <v>0</v>
      </c>
      <c r="I275" s="17">
        <f>IF(E276&gt;0,(360-H275-B275)*C275-SUM(F$12:F275),0)</f>
        <v>0</v>
      </c>
    </row>
    <row r="276" spans="2:9" ht="12.75">
      <c r="B276" s="14">
        <f t="shared" si="29"/>
        <v>265</v>
      </c>
      <c r="C276" s="16">
        <f t="shared" si="24"/>
        <v>0</v>
      </c>
      <c r="D276" s="17">
        <f t="shared" si="28"/>
        <v>0</v>
      </c>
      <c r="E276" s="17">
        <f t="shared" si="26"/>
        <v>0</v>
      </c>
      <c r="F276" s="18">
        <v>0</v>
      </c>
      <c r="G276" s="20">
        <f t="shared" si="25"/>
        <v>0</v>
      </c>
      <c r="H276" s="23">
        <f t="shared" si="27"/>
        <v>0</v>
      </c>
      <c r="I276" s="17">
        <f>IF(E277&gt;0,(360-H276-B276)*C276-SUM(F$12:F276),0)</f>
        <v>0</v>
      </c>
    </row>
    <row r="277" spans="2:9" ht="12.75">
      <c r="B277" s="14">
        <f t="shared" si="29"/>
        <v>266</v>
      </c>
      <c r="C277" s="16">
        <f t="shared" si="24"/>
        <v>0</v>
      </c>
      <c r="D277" s="17">
        <f t="shared" si="28"/>
        <v>0</v>
      </c>
      <c r="E277" s="17">
        <f t="shared" si="26"/>
        <v>0</v>
      </c>
      <c r="F277" s="18">
        <v>0</v>
      </c>
      <c r="G277" s="20">
        <f t="shared" si="25"/>
        <v>0</v>
      </c>
      <c r="H277" s="23">
        <f t="shared" si="27"/>
        <v>0</v>
      </c>
      <c r="I277" s="17">
        <f>IF(E278&gt;0,(360-H277-B277)*C277-SUM(F$12:F277),0)</f>
        <v>0</v>
      </c>
    </row>
    <row r="278" spans="2:9" ht="12.75">
      <c r="B278" s="14">
        <f t="shared" si="29"/>
        <v>267</v>
      </c>
      <c r="C278" s="16">
        <f t="shared" si="24"/>
        <v>0</v>
      </c>
      <c r="D278" s="17">
        <f t="shared" si="28"/>
        <v>0</v>
      </c>
      <c r="E278" s="17">
        <f t="shared" si="26"/>
        <v>0</v>
      </c>
      <c r="F278" s="18">
        <v>0</v>
      </c>
      <c r="G278" s="20">
        <f t="shared" si="25"/>
        <v>0</v>
      </c>
      <c r="H278" s="23">
        <f t="shared" si="27"/>
        <v>0</v>
      </c>
      <c r="I278" s="17">
        <f>IF(E279&gt;0,(360-H278-B278)*C278-SUM(F$12:F278),0)</f>
        <v>0</v>
      </c>
    </row>
    <row r="279" spans="2:9" ht="12.75">
      <c r="B279" s="14">
        <f t="shared" si="29"/>
        <v>268</v>
      </c>
      <c r="C279" s="16">
        <f t="shared" si="24"/>
        <v>0</v>
      </c>
      <c r="D279" s="17">
        <f t="shared" si="28"/>
        <v>0</v>
      </c>
      <c r="E279" s="17">
        <f t="shared" si="26"/>
        <v>0</v>
      </c>
      <c r="F279" s="18">
        <v>0</v>
      </c>
      <c r="G279" s="20">
        <f t="shared" si="25"/>
        <v>0</v>
      </c>
      <c r="H279" s="23">
        <f t="shared" si="27"/>
        <v>0</v>
      </c>
      <c r="I279" s="17">
        <f>IF(E280&gt;0,(360-H279-B279)*C279-SUM(F$12:F279),0)</f>
        <v>0</v>
      </c>
    </row>
    <row r="280" spans="2:9" ht="12.75">
      <c r="B280" s="14">
        <f t="shared" si="29"/>
        <v>269</v>
      </c>
      <c r="C280" s="16">
        <f aca="true" t="shared" si="30" ref="C280:C343">IF(G279&gt;0,-PMT(D$6/12,30*12,D$5,0),0)</f>
        <v>0</v>
      </c>
      <c r="D280" s="17">
        <f t="shared" si="28"/>
        <v>0</v>
      </c>
      <c r="E280" s="17">
        <f t="shared" si="26"/>
        <v>0</v>
      </c>
      <c r="F280" s="18">
        <v>0</v>
      </c>
      <c r="G280" s="20">
        <f t="shared" si="25"/>
        <v>0</v>
      </c>
      <c r="H280" s="23">
        <f t="shared" si="27"/>
        <v>0</v>
      </c>
      <c r="I280" s="17">
        <f>IF(E281&gt;0,(360-H280-B280)*C280-SUM(F$12:F280),0)</f>
        <v>0</v>
      </c>
    </row>
    <row r="281" spans="2:9" ht="12.75">
      <c r="B281" s="14">
        <f t="shared" si="29"/>
        <v>270</v>
      </c>
      <c r="C281" s="16">
        <f t="shared" si="30"/>
        <v>0</v>
      </c>
      <c r="D281" s="17">
        <f t="shared" si="28"/>
        <v>0</v>
      </c>
      <c r="E281" s="17">
        <f t="shared" si="26"/>
        <v>0</v>
      </c>
      <c r="F281" s="18">
        <v>0</v>
      </c>
      <c r="G281" s="20">
        <f aca="true" t="shared" si="31" ref="G281:G344">IF((G280-D281-F281)&gt;0,G280-D281-F281,0)</f>
        <v>0</v>
      </c>
      <c r="H281" s="23">
        <f t="shared" si="27"/>
        <v>0</v>
      </c>
      <c r="I281" s="17">
        <f>IF(E282&gt;0,(360-H281-B281)*C281-SUM(F$12:F281),0)</f>
        <v>0</v>
      </c>
    </row>
    <row r="282" spans="2:9" ht="12.75">
      <c r="B282" s="14">
        <f t="shared" si="29"/>
        <v>271</v>
      </c>
      <c r="C282" s="16">
        <f t="shared" si="30"/>
        <v>0</v>
      </c>
      <c r="D282" s="17">
        <f t="shared" si="28"/>
        <v>0</v>
      </c>
      <c r="E282" s="17">
        <f t="shared" si="26"/>
        <v>0</v>
      </c>
      <c r="F282" s="18">
        <v>0</v>
      </c>
      <c r="G282" s="20">
        <f t="shared" si="31"/>
        <v>0</v>
      </c>
      <c r="H282" s="23">
        <f t="shared" si="27"/>
        <v>0</v>
      </c>
      <c r="I282" s="17">
        <f>IF(E283&gt;0,(360-H282-B282)*C282-SUM(F$12:F282),0)</f>
        <v>0</v>
      </c>
    </row>
    <row r="283" spans="2:9" ht="12.75">
      <c r="B283" s="14">
        <f t="shared" si="29"/>
        <v>272</v>
      </c>
      <c r="C283" s="16">
        <f t="shared" si="30"/>
        <v>0</v>
      </c>
      <c r="D283" s="17">
        <f t="shared" si="28"/>
        <v>0</v>
      </c>
      <c r="E283" s="17">
        <f t="shared" si="26"/>
        <v>0</v>
      </c>
      <c r="F283" s="18">
        <v>0</v>
      </c>
      <c r="G283" s="20">
        <f t="shared" si="31"/>
        <v>0</v>
      </c>
      <c r="H283" s="23">
        <f t="shared" si="27"/>
        <v>0</v>
      </c>
      <c r="I283" s="17">
        <f>IF(E284&gt;0,(360-H283-B283)*C283-SUM(F$12:F283),0)</f>
        <v>0</v>
      </c>
    </row>
    <row r="284" spans="2:9" ht="12.75">
      <c r="B284" s="14">
        <f t="shared" si="29"/>
        <v>273</v>
      </c>
      <c r="C284" s="16">
        <f t="shared" si="30"/>
        <v>0</v>
      </c>
      <c r="D284" s="17">
        <f t="shared" si="28"/>
        <v>0</v>
      </c>
      <c r="E284" s="17">
        <f t="shared" si="26"/>
        <v>0</v>
      </c>
      <c r="F284" s="18">
        <v>0</v>
      </c>
      <c r="G284" s="20">
        <f t="shared" si="31"/>
        <v>0</v>
      </c>
      <c r="H284" s="23">
        <f t="shared" si="27"/>
        <v>0</v>
      </c>
      <c r="I284" s="17">
        <f>IF(E285&gt;0,(360-H284-B284)*C284-SUM(F$12:F284),0)</f>
        <v>0</v>
      </c>
    </row>
    <row r="285" spans="2:9" ht="12.75">
      <c r="B285" s="14">
        <f t="shared" si="29"/>
        <v>274</v>
      </c>
      <c r="C285" s="16">
        <f t="shared" si="30"/>
        <v>0</v>
      </c>
      <c r="D285" s="17">
        <f t="shared" si="28"/>
        <v>0</v>
      </c>
      <c r="E285" s="17">
        <f t="shared" si="26"/>
        <v>0</v>
      </c>
      <c r="F285" s="18">
        <v>0</v>
      </c>
      <c r="G285" s="20">
        <f t="shared" si="31"/>
        <v>0</v>
      </c>
      <c r="H285" s="23">
        <f t="shared" si="27"/>
        <v>0</v>
      </c>
      <c r="I285" s="17">
        <f>IF(E286&gt;0,(360-H285-B285)*C285-SUM(F$12:F285),0)</f>
        <v>0</v>
      </c>
    </row>
    <row r="286" spans="2:9" ht="12.75">
      <c r="B286" s="14">
        <f t="shared" si="29"/>
        <v>275</v>
      </c>
      <c r="C286" s="16">
        <f t="shared" si="30"/>
        <v>0</v>
      </c>
      <c r="D286" s="17">
        <f t="shared" si="28"/>
        <v>0</v>
      </c>
      <c r="E286" s="17">
        <f t="shared" si="26"/>
        <v>0</v>
      </c>
      <c r="F286" s="18">
        <v>0</v>
      </c>
      <c r="G286" s="20">
        <f t="shared" si="31"/>
        <v>0</v>
      </c>
      <c r="H286" s="23">
        <f t="shared" si="27"/>
        <v>0</v>
      </c>
      <c r="I286" s="17">
        <f>IF(E287&gt;0,(360-H286-B286)*C286-SUM(F$12:F286),0)</f>
        <v>0</v>
      </c>
    </row>
    <row r="287" spans="2:9" ht="12.75">
      <c r="B287" s="14">
        <f t="shared" si="29"/>
        <v>276</v>
      </c>
      <c r="C287" s="16">
        <f t="shared" si="30"/>
        <v>0</v>
      </c>
      <c r="D287" s="17">
        <f t="shared" si="28"/>
        <v>0</v>
      </c>
      <c r="E287" s="17">
        <f t="shared" si="26"/>
        <v>0</v>
      </c>
      <c r="F287" s="18">
        <v>0</v>
      </c>
      <c r="G287" s="20">
        <f t="shared" si="31"/>
        <v>0</v>
      </c>
      <c r="H287" s="23">
        <f t="shared" si="27"/>
        <v>0</v>
      </c>
      <c r="I287" s="17">
        <f>IF(E288&gt;0,(360-H287-B287)*C287-SUM(F$12:F287),0)</f>
        <v>0</v>
      </c>
    </row>
    <row r="288" spans="2:9" ht="12.75">
      <c r="B288" s="14">
        <f t="shared" si="29"/>
        <v>277</v>
      </c>
      <c r="C288" s="16">
        <f t="shared" si="30"/>
        <v>0</v>
      </c>
      <c r="D288" s="17">
        <f t="shared" si="28"/>
        <v>0</v>
      </c>
      <c r="E288" s="17">
        <f t="shared" si="26"/>
        <v>0</v>
      </c>
      <c r="F288" s="18">
        <v>0</v>
      </c>
      <c r="G288" s="20">
        <f t="shared" si="31"/>
        <v>0</v>
      </c>
      <c r="H288" s="23">
        <f t="shared" si="27"/>
        <v>0</v>
      </c>
      <c r="I288" s="17">
        <f>IF(E289&gt;0,(360-H288-B288)*C288-SUM(F$12:F288),0)</f>
        <v>0</v>
      </c>
    </row>
    <row r="289" spans="2:9" ht="12.75">
      <c r="B289" s="14">
        <f t="shared" si="29"/>
        <v>278</v>
      </c>
      <c r="C289" s="16">
        <f t="shared" si="30"/>
        <v>0</v>
      </c>
      <c r="D289" s="17">
        <f t="shared" si="28"/>
        <v>0</v>
      </c>
      <c r="E289" s="17">
        <f t="shared" si="26"/>
        <v>0</v>
      </c>
      <c r="F289" s="18">
        <v>0</v>
      </c>
      <c r="G289" s="20">
        <f t="shared" si="31"/>
        <v>0</v>
      </c>
      <c r="H289" s="23">
        <f t="shared" si="27"/>
        <v>0</v>
      </c>
      <c r="I289" s="17">
        <f>IF(E290&gt;0,(360-H289-B289)*C289-SUM(F$12:F289),0)</f>
        <v>0</v>
      </c>
    </row>
    <row r="290" spans="2:9" ht="12.75">
      <c r="B290" s="14">
        <f t="shared" si="29"/>
        <v>279</v>
      </c>
      <c r="C290" s="16">
        <f t="shared" si="30"/>
        <v>0</v>
      </c>
      <c r="D290" s="17">
        <f t="shared" si="28"/>
        <v>0</v>
      </c>
      <c r="E290" s="17">
        <f t="shared" si="26"/>
        <v>0</v>
      </c>
      <c r="F290" s="18">
        <v>0</v>
      </c>
      <c r="G290" s="20">
        <f t="shared" si="31"/>
        <v>0</v>
      </c>
      <c r="H290" s="23">
        <f t="shared" si="27"/>
        <v>0</v>
      </c>
      <c r="I290" s="17">
        <f>IF(E291&gt;0,(360-H290-B290)*C290-SUM(F$12:F290),0)</f>
        <v>0</v>
      </c>
    </row>
    <row r="291" spans="2:9" ht="12.75">
      <c r="B291" s="14">
        <f t="shared" si="29"/>
        <v>280</v>
      </c>
      <c r="C291" s="16">
        <f t="shared" si="30"/>
        <v>0</v>
      </c>
      <c r="D291" s="17">
        <f t="shared" si="28"/>
        <v>0</v>
      </c>
      <c r="E291" s="17">
        <f t="shared" si="26"/>
        <v>0</v>
      </c>
      <c r="F291" s="18">
        <v>0</v>
      </c>
      <c r="G291" s="20">
        <f t="shared" si="31"/>
        <v>0</v>
      </c>
      <c r="H291" s="23">
        <f t="shared" si="27"/>
        <v>0</v>
      </c>
      <c r="I291" s="17">
        <f>IF(E292&gt;0,(360-H291-B291)*C291-SUM(F$12:F291),0)</f>
        <v>0</v>
      </c>
    </row>
    <row r="292" spans="2:9" ht="12.75">
      <c r="B292" s="14">
        <f t="shared" si="29"/>
        <v>281</v>
      </c>
      <c r="C292" s="16">
        <f t="shared" si="30"/>
        <v>0</v>
      </c>
      <c r="D292" s="17">
        <f t="shared" si="28"/>
        <v>0</v>
      </c>
      <c r="E292" s="17">
        <f t="shared" si="26"/>
        <v>0</v>
      </c>
      <c r="F292" s="18">
        <v>0</v>
      </c>
      <c r="G292" s="20">
        <f t="shared" si="31"/>
        <v>0</v>
      </c>
      <c r="H292" s="23">
        <f t="shared" si="27"/>
        <v>0</v>
      </c>
      <c r="I292" s="17">
        <f>IF(E293&gt;0,(360-H292-B292)*C292-SUM(F$12:F292),0)</f>
        <v>0</v>
      </c>
    </row>
    <row r="293" spans="2:9" ht="12.75">
      <c r="B293" s="14">
        <f t="shared" si="29"/>
        <v>282</v>
      </c>
      <c r="C293" s="16">
        <f t="shared" si="30"/>
        <v>0</v>
      </c>
      <c r="D293" s="17">
        <f t="shared" si="28"/>
        <v>0</v>
      </c>
      <c r="E293" s="17">
        <f t="shared" si="26"/>
        <v>0</v>
      </c>
      <c r="F293" s="18">
        <v>0</v>
      </c>
      <c r="G293" s="20">
        <f t="shared" si="31"/>
        <v>0</v>
      </c>
      <c r="H293" s="23">
        <f t="shared" si="27"/>
        <v>0</v>
      </c>
      <c r="I293" s="17">
        <f>IF(E294&gt;0,(360-H293-B293)*C293-SUM(F$12:F293),0)</f>
        <v>0</v>
      </c>
    </row>
    <row r="294" spans="2:9" ht="12.75">
      <c r="B294" s="14">
        <f t="shared" si="29"/>
        <v>283</v>
      </c>
      <c r="C294" s="16">
        <f t="shared" si="30"/>
        <v>0</v>
      </c>
      <c r="D294" s="17">
        <f t="shared" si="28"/>
        <v>0</v>
      </c>
      <c r="E294" s="17">
        <f t="shared" si="26"/>
        <v>0</v>
      </c>
      <c r="F294" s="18">
        <v>0</v>
      </c>
      <c r="G294" s="20">
        <f t="shared" si="31"/>
        <v>0</v>
      </c>
      <c r="H294" s="23">
        <f t="shared" si="27"/>
        <v>0</v>
      </c>
      <c r="I294" s="17">
        <f>IF(E295&gt;0,(360-H294-B294)*C294-SUM(F$12:F294),0)</f>
        <v>0</v>
      </c>
    </row>
    <row r="295" spans="2:9" ht="12.75">
      <c r="B295" s="14">
        <f t="shared" si="29"/>
        <v>284</v>
      </c>
      <c r="C295" s="16">
        <f t="shared" si="30"/>
        <v>0</v>
      </c>
      <c r="D295" s="17">
        <f t="shared" si="28"/>
        <v>0</v>
      </c>
      <c r="E295" s="17">
        <f t="shared" si="26"/>
        <v>0</v>
      </c>
      <c r="F295" s="18">
        <v>0</v>
      </c>
      <c r="G295" s="20">
        <f t="shared" si="31"/>
        <v>0</v>
      </c>
      <c r="H295" s="23">
        <f t="shared" si="27"/>
        <v>0</v>
      </c>
      <c r="I295" s="17">
        <f>IF(E296&gt;0,(360-H295-B295)*C295-SUM(F$12:F295),0)</f>
        <v>0</v>
      </c>
    </row>
    <row r="296" spans="2:9" ht="12.75">
      <c r="B296" s="14">
        <f t="shared" si="29"/>
        <v>285</v>
      </c>
      <c r="C296" s="16">
        <f t="shared" si="30"/>
        <v>0</v>
      </c>
      <c r="D296" s="17">
        <f t="shared" si="28"/>
        <v>0</v>
      </c>
      <c r="E296" s="17">
        <f t="shared" si="26"/>
        <v>0</v>
      </c>
      <c r="F296" s="18">
        <v>0</v>
      </c>
      <c r="G296" s="20">
        <f t="shared" si="31"/>
        <v>0</v>
      </c>
      <c r="H296" s="23">
        <f t="shared" si="27"/>
        <v>0</v>
      </c>
      <c r="I296" s="17">
        <f>IF(E297&gt;0,(360-H296-B296)*C296-SUM(F$12:F296),0)</f>
        <v>0</v>
      </c>
    </row>
    <row r="297" spans="2:9" ht="12.75">
      <c r="B297" s="14">
        <f t="shared" si="29"/>
        <v>286</v>
      </c>
      <c r="C297" s="16">
        <f t="shared" si="30"/>
        <v>0</v>
      </c>
      <c r="D297" s="17">
        <f t="shared" si="28"/>
        <v>0</v>
      </c>
      <c r="E297" s="17">
        <f t="shared" si="26"/>
        <v>0</v>
      </c>
      <c r="F297" s="18">
        <v>0</v>
      </c>
      <c r="G297" s="20">
        <f t="shared" si="31"/>
        <v>0</v>
      </c>
      <c r="H297" s="23">
        <f t="shared" si="27"/>
        <v>0</v>
      </c>
      <c r="I297" s="17">
        <f>IF(E298&gt;0,(360-H297-B297)*C297-SUM(F$12:F297),0)</f>
        <v>0</v>
      </c>
    </row>
    <row r="298" spans="2:9" ht="12.75">
      <c r="B298" s="14">
        <f t="shared" si="29"/>
        <v>287</v>
      </c>
      <c r="C298" s="16">
        <f t="shared" si="30"/>
        <v>0</v>
      </c>
      <c r="D298" s="17">
        <f t="shared" si="28"/>
        <v>0</v>
      </c>
      <c r="E298" s="17">
        <f t="shared" si="26"/>
        <v>0</v>
      </c>
      <c r="F298" s="18">
        <v>0</v>
      </c>
      <c r="G298" s="20">
        <f t="shared" si="31"/>
        <v>0</v>
      </c>
      <c r="H298" s="23">
        <f t="shared" si="27"/>
        <v>0</v>
      </c>
      <c r="I298" s="17">
        <f>IF(E299&gt;0,(360-H298-B298)*C298-SUM(F$12:F298),0)</f>
        <v>0</v>
      </c>
    </row>
    <row r="299" spans="2:9" ht="12.75">
      <c r="B299" s="14">
        <f t="shared" si="29"/>
        <v>288</v>
      </c>
      <c r="C299" s="16">
        <f t="shared" si="30"/>
        <v>0</v>
      </c>
      <c r="D299" s="17">
        <f t="shared" si="28"/>
        <v>0</v>
      </c>
      <c r="E299" s="17">
        <f t="shared" si="26"/>
        <v>0</v>
      </c>
      <c r="F299" s="18">
        <v>0</v>
      </c>
      <c r="G299" s="20">
        <f t="shared" si="31"/>
        <v>0</v>
      </c>
      <c r="H299" s="23">
        <f t="shared" si="27"/>
        <v>0</v>
      </c>
      <c r="I299" s="17">
        <f>IF(E300&gt;0,(360-H299-B299)*C299-SUM(F$12:F299),0)</f>
        <v>0</v>
      </c>
    </row>
    <row r="300" spans="2:9" ht="12.75">
      <c r="B300" s="14">
        <f t="shared" si="29"/>
        <v>289</v>
      </c>
      <c r="C300" s="16">
        <f t="shared" si="30"/>
        <v>0</v>
      </c>
      <c r="D300" s="17">
        <f t="shared" si="28"/>
        <v>0</v>
      </c>
      <c r="E300" s="17">
        <f t="shared" si="26"/>
        <v>0</v>
      </c>
      <c r="F300" s="18">
        <v>0</v>
      </c>
      <c r="G300" s="20">
        <f t="shared" si="31"/>
        <v>0</v>
      </c>
      <c r="H300" s="23">
        <f t="shared" si="27"/>
        <v>0</v>
      </c>
      <c r="I300" s="17">
        <f>IF(E301&gt;0,(360-H300-B300)*C300-SUM(F$12:F300),0)</f>
        <v>0</v>
      </c>
    </row>
    <row r="301" spans="2:9" ht="12.75">
      <c r="B301" s="14">
        <f t="shared" si="29"/>
        <v>290</v>
      </c>
      <c r="C301" s="16">
        <f t="shared" si="30"/>
        <v>0</v>
      </c>
      <c r="D301" s="17">
        <f t="shared" si="28"/>
        <v>0</v>
      </c>
      <c r="E301" s="17">
        <f t="shared" si="26"/>
        <v>0</v>
      </c>
      <c r="F301" s="18">
        <v>0</v>
      </c>
      <c r="G301" s="20">
        <f t="shared" si="31"/>
        <v>0</v>
      </c>
      <c r="H301" s="23">
        <f t="shared" si="27"/>
        <v>0</v>
      </c>
      <c r="I301" s="17">
        <f>IF(E302&gt;0,(360-H301-B301)*C301-SUM(F$12:F301),0)</f>
        <v>0</v>
      </c>
    </row>
    <row r="302" spans="2:9" ht="12.75">
      <c r="B302" s="14">
        <f t="shared" si="29"/>
        <v>291</v>
      </c>
      <c r="C302" s="16">
        <f t="shared" si="30"/>
        <v>0</v>
      </c>
      <c r="D302" s="17">
        <f t="shared" si="28"/>
        <v>0</v>
      </c>
      <c r="E302" s="17">
        <f t="shared" si="26"/>
        <v>0</v>
      </c>
      <c r="F302" s="18">
        <v>0</v>
      </c>
      <c r="G302" s="20">
        <f t="shared" si="31"/>
        <v>0</v>
      </c>
      <c r="H302" s="23">
        <f t="shared" si="27"/>
        <v>0</v>
      </c>
      <c r="I302" s="17">
        <f>IF(E303&gt;0,(360-H302-B302)*C302-SUM(F$12:F302),0)</f>
        <v>0</v>
      </c>
    </row>
    <row r="303" spans="2:9" ht="12.75">
      <c r="B303" s="14">
        <f t="shared" si="29"/>
        <v>292</v>
      </c>
      <c r="C303" s="16">
        <f t="shared" si="30"/>
        <v>0</v>
      </c>
      <c r="D303" s="17">
        <f t="shared" si="28"/>
        <v>0</v>
      </c>
      <c r="E303" s="17">
        <f t="shared" si="26"/>
        <v>0</v>
      </c>
      <c r="F303" s="18">
        <v>0</v>
      </c>
      <c r="G303" s="20">
        <f t="shared" si="31"/>
        <v>0</v>
      </c>
      <c r="H303" s="23">
        <f t="shared" si="27"/>
        <v>0</v>
      </c>
      <c r="I303" s="17">
        <f>IF(E304&gt;0,(360-H303-B303)*C303-SUM(F$12:F303),0)</f>
        <v>0</v>
      </c>
    </row>
    <row r="304" spans="2:9" ht="12.75">
      <c r="B304" s="14">
        <f t="shared" si="29"/>
        <v>293</v>
      </c>
      <c r="C304" s="16">
        <f t="shared" si="30"/>
        <v>0</v>
      </c>
      <c r="D304" s="17">
        <f t="shared" si="28"/>
        <v>0</v>
      </c>
      <c r="E304" s="17">
        <f t="shared" si="26"/>
        <v>0</v>
      </c>
      <c r="F304" s="18">
        <v>0</v>
      </c>
      <c r="G304" s="20">
        <f>IF((G303-D304-F304)&gt;0,G303-D304-F304,0)</f>
        <v>0</v>
      </c>
      <c r="H304" s="23">
        <f t="shared" si="27"/>
        <v>0</v>
      </c>
      <c r="I304" s="17">
        <f>IF(E305&gt;0,(360-H304-B304)*C304-SUM(F$12:F304),0)</f>
        <v>0</v>
      </c>
    </row>
    <row r="305" spans="1:9" ht="12.75">
      <c r="A305" t="s">
        <v>5</v>
      </c>
      <c r="B305" s="14">
        <f t="shared" si="29"/>
        <v>294</v>
      </c>
      <c r="C305" s="16">
        <f t="shared" si="30"/>
        <v>0</v>
      </c>
      <c r="D305" s="17">
        <f t="shared" si="28"/>
        <v>0</v>
      </c>
      <c r="E305" s="17">
        <f t="shared" si="26"/>
        <v>0</v>
      </c>
      <c r="F305" s="18">
        <v>0</v>
      </c>
      <c r="G305" s="20">
        <f t="shared" si="31"/>
        <v>0</v>
      </c>
      <c r="H305" s="23">
        <f t="shared" si="27"/>
        <v>0</v>
      </c>
      <c r="I305" s="17">
        <f>IF(E306&gt;0,(360-H305-B305)*C305-SUM(F$12:F305),0)</f>
        <v>0</v>
      </c>
    </row>
    <row r="306" spans="2:9" ht="12.75">
      <c r="B306" s="14">
        <f t="shared" si="29"/>
        <v>295</v>
      </c>
      <c r="C306" s="16">
        <f t="shared" si="30"/>
        <v>0</v>
      </c>
      <c r="D306" s="17">
        <f t="shared" si="28"/>
        <v>0</v>
      </c>
      <c r="E306" s="17">
        <f t="shared" si="26"/>
        <v>0</v>
      </c>
      <c r="F306" s="18">
        <v>0</v>
      </c>
      <c r="G306" s="20">
        <f t="shared" si="31"/>
        <v>0</v>
      </c>
      <c r="H306" s="23">
        <f t="shared" si="27"/>
        <v>0</v>
      </c>
      <c r="I306" s="17">
        <f>IF(E307&gt;0,(360-H306-B306)*C306-SUM(F$12:F306),0)</f>
        <v>0</v>
      </c>
    </row>
    <row r="307" spans="2:9" ht="12.75">
      <c r="B307" s="14">
        <f t="shared" si="29"/>
        <v>296</v>
      </c>
      <c r="C307" s="16">
        <f t="shared" si="30"/>
        <v>0</v>
      </c>
      <c r="D307" s="17">
        <f t="shared" si="28"/>
        <v>0</v>
      </c>
      <c r="E307" s="17">
        <f t="shared" si="26"/>
        <v>0</v>
      </c>
      <c r="F307" s="18">
        <v>0</v>
      </c>
      <c r="G307" s="20">
        <f t="shared" si="31"/>
        <v>0</v>
      </c>
      <c r="H307" s="23">
        <f t="shared" si="27"/>
        <v>0</v>
      </c>
      <c r="I307" s="17">
        <f>IF(E308&gt;0,(360-H307-B307)*C307-SUM(F$12:F307),0)</f>
        <v>0</v>
      </c>
    </row>
    <row r="308" spans="2:9" ht="12.75">
      <c r="B308" s="14">
        <f t="shared" si="29"/>
        <v>297</v>
      </c>
      <c r="C308" s="16">
        <f t="shared" si="30"/>
        <v>0</v>
      </c>
      <c r="D308" s="17">
        <f t="shared" si="28"/>
        <v>0</v>
      </c>
      <c r="E308" s="17">
        <f t="shared" si="26"/>
        <v>0</v>
      </c>
      <c r="F308" s="18">
        <v>0</v>
      </c>
      <c r="G308" s="20">
        <f t="shared" si="31"/>
        <v>0</v>
      </c>
      <c r="H308" s="23">
        <f t="shared" si="27"/>
        <v>0</v>
      </c>
      <c r="I308" s="17">
        <f>IF(E309&gt;0,(360-H308-B308)*C308-SUM(F$12:F308),0)</f>
        <v>0</v>
      </c>
    </row>
    <row r="309" spans="2:9" ht="12.75">
      <c r="B309" s="14">
        <f t="shared" si="29"/>
        <v>298</v>
      </c>
      <c r="C309" s="16">
        <f t="shared" si="30"/>
        <v>0</v>
      </c>
      <c r="D309" s="17">
        <f t="shared" si="28"/>
        <v>0</v>
      </c>
      <c r="E309" s="17">
        <f t="shared" si="26"/>
        <v>0</v>
      </c>
      <c r="F309" s="18">
        <v>0</v>
      </c>
      <c r="G309" s="20">
        <f t="shared" si="31"/>
        <v>0</v>
      </c>
      <c r="H309" s="23">
        <f t="shared" si="27"/>
        <v>0</v>
      </c>
      <c r="I309" s="17">
        <f>IF(E310&gt;0,(360-H309-B309)*C309-SUM(F$12:F309),0)</f>
        <v>0</v>
      </c>
    </row>
    <row r="310" spans="2:9" ht="12.75">
      <c r="B310" s="14">
        <f t="shared" si="29"/>
        <v>299</v>
      </c>
      <c r="C310" s="16">
        <f t="shared" si="30"/>
        <v>0</v>
      </c>
      <c r="D310" s="17">
        <f t="shared" si="28"/>
        <v>0</v>
      </c>
      <c r="E310" s="17">
        <f t="shared" si="26"/>
        <v>0</v>
      </c>
      <c r="F310" s="18">
        <v>0</v>
      </c>
      <c r="G310" s="20">
        <f t="shared" si="31"/>
        <v>0</v>
      </c>
      <c r="H310" s="23">
        <f t="shared" si="27"/>
        <v>0</v>
      </c>
      <c r="I310" s="17">
        <f>IF(E311&gt;0,(360-H310-B310)*C310-SUM(F$12:F310),0)</f>
        <v>0</v>
      </c>
    </row>
    <row r="311" spans="2:9" ht="12.75">
      <c r="B311" s="14">
        <f t="shared" si="29"/>
        <v>300</v>
      </c>
      <c r="C311" s="16">
        <f t="shared" si="30"/>
        <v>0</v>
      </c>
      <c r="D311" s="17">
        <f t="shared" si="28"/>
        <v>0</v>
      </c>
      <c r="E311" s="17">
        <f t="shared" si="26"/>
        <v>0</v>
      </c>
      <c r="F311" s="18">
        <v>0</v>
      </c>
      <c r="G311" s="20">
        <f t="shared" si="31"/>
        <v>0</v>
      </c>
      <c r="H311" s="23">
        <f t="shared" si="27"/>
        <v>0</v>
      </c>
      <c r="I311" s="17">
        <f>IF(E312&gt;0,(360-H311-B311)*C311-SUM(F$12:F311),0)</f>
        <v>0</v>
      </c>
    </row>
    <row r="312" spans="2:9" ht="12.75">
      <c r="B312" s="14">
        <f t="shared" si="29"/>
        <v>301</v>
      </c>
      <c r="C312" s="16">
        <f t="shared" si="30"/>
        <v>0</v>
      </c>
      <c r="D312" s="17">
        <f t="shared" si="28"/>
        <v>0</v>
      </c>
      <c r="E312" s="17">
        <f t="shared" si="26"/>
        <v>0</v>
      </c>
      <c r="F312" s="18">
        <v>0</v>
      </c>
      <c r="G312" s="20">
        <f t="shared" si="31"/>
        <v>0</v>
      </c>
      <c r="H312" s="23">
        <f t="shared" si="27"/>
        <v>0</v>
      </c>
      <c r="I312" s="17">
        <f>IF(E313&gt;0,(360-H312-B312)*C312-SUM(F$12:F312),0)</f>
        <v>0</v>
      </c>
    </row>
    <row r="313" spans="2:9" ht="12.75">
      <c r="B313" s="14">
        <f t="shared" si="29"/>
        <v>302</v>
      </c>
      <c r="C313" s="16">
        <f t="shared" si="30"/>
        <v>0</v>
      </c>
      <c r="D313" s="17">
        <f t="shared" si="28"/>
        <v>0</v>
      </c>
      <c r="E313" s="17">
        <f t="shared" si="26"/>
        <v>0</v>
      </c>
      <c r="F313" s="18">
        <v>0</v>
      </c>
      <c r="G313" s="20">
        <f t="shared" si="31"/>
        <v>0</v>
      </c>
      <c r="H313" s="23">
        <f t="shared" si="27"/>
        <v>0</v>
      </c>
      <c r="I313" s="17">
        <f>IF(E314&gt;0,(360-H313-B313)*C313-SUM(F$12:F313),0)</f>
        <v>0</v>
      </c>
    </row>
    <row r="314" spans="2:9" ht="12.75">
      <c r="B314" s="14">
        <f t="shared" si="29"/>
        <v>303</v>
      </c>
      <c r="C314" s="16">
        <f t="shared" si="30"/>
        <v>0</v>
      </c>
      <c r="D314" s="17">
        <f t="shared" si="28"/>
        <v>0</v>
      </c>
      <c r="E314" s="17">
        <f t="shared" si="26"/>
        <v>0</v>
      </c>
      <c r="F314" s="18">
        <v>0</v>
      </c>
      <c r="G314" s="20">
        <f t="shared" si="31"/>
        <v>0</v>
      </c>
      <c r="H314" s="23">
        <f t="shared" si="27"/>
        <v>0</v>
      </c>
      <c r="I314" s="17">
        <f>IF(E315&gt;0,(360-H314-B314)*C314-SUM(F$12:F314),0)</f>
        <v>0</v>
      </c>
    </row>
    <row r="315" spans="2:9" ht="12.75">
      <c r="B315" s="14">
        <f t="shared" si="29"/>
        <v>304</v>
      </c>
      <c r="C315" s="16">
        <f t="shared" si="30"/>
        <v>0</v>
      </c>
      <c r="D315" s="17">
        <f t="shared" si="28"/>
        <v>0</v>
      </c>
      <c r="E315" s="17">
        <f t="shared" si="26"/>
        <v>0</v>
      </c>
      <c r="F315" s="18">
        <v>0</v>
      </c>
      <c r="G315" s="20">
        <f t="shared" si="31"/>
        <v>0</v>
      </c>
      <c r="H315" s="23">
        <f t="shared" si="27"/>
        <v>0</v>
      </c>
      <c r="I315" s="17">
        <f>IF(E316&gt;0,(360-H315-B315)*C315-SUM(F$12:F315),0)</f>
        <v>0</v>
      </c>
    </row>
    <row r="316" spans="2:9" ht="12.75">
      <c r="B316" s="14">
        <f t="shared" si="29"/>
        <v>305</v>
      </c>
      <c r="C316" s="16">
        <f t="shared" si="30"/>
        <v>0</v>
      </c>
      <c r="D316" s="17">
        <f t="shared" si="28"/>
        <v>0</v>
      </c>
      <c r="E316" s="17">
        <f t="shared" si="26"/>
        <v>0</v>
      </c>
      <c r="F316" s="18">
        <v>0</v>
      </c>
      <c r="G316" s="20">
        <f t="shared" si="31"/>
        <v>0</v>
      </c>
      <c r="H316" s="23">
        <f t="shared" si="27"/>
        <v>0</v>
      </c>
      <c r="I316" s="17">
        <f>IF(E317&gt;0,(360-H316-B316)*C316-SUM(F$12:F316),0)</f>
        <v>0</v>
      </c>
    </row>
    <row r="317" spans="2:9" ht="12.75">
      <c r="B317" s="14">
        <f t="shared" si="29"/>
        <v>306</v>
      </c>
      <c r="C317" s="16">
        <f t="shared" si="30"/>
        <v>0</v>
      </c>
      <c r="D317" s="17">
        <f t="shared" si="28"/>
        <v>0</v>
      </c>
      <c r="E317" s="17">
        <f t="shared" si="26"/>
        <v>0</v>
      </c>
      <c r="F317" s="18">
        <v>0</v>
      </c>
      <c r="G317" s="20">
        <f t="shared" si="31"/>
        <v>0</v>
      </c>
      <c r="H317" s="23">
        <f t="shared" si="27"/>
        <v>0</v>
      </c>
      <c r="I317" s="17">
        <f>IF(E318&gt;0,(360-H317-B317)*C317-SUM(F$12:F317),0)</f>
        <v>0</v>
      </c>
    </row>
    <row r="318" spans="2:9" ht="12.75">
      <c r="B318" s="14">
        <f t="shared" si="29"/>
        <v>307</v>
      </c>
      <c r="C318" s="16">
        <f t="shared" si="30"/>
        <v>0</v>
      </c>
      <c r="D318" s="17">
        <f t="shared" si="28"/>
        <v>0</v>
      </c>
      <c r="E318" s="17">
        <f t="shared" si="26"/>
        <v>0</v>
      </c>
      <c r="F318" s="18">
        <v>0</v>
      </c>
      <c r="G318" s="20">
        <f t="shared" si="31"/>
        <v>0</v>
      </c>
      <c r="H318" s="23">
        <f t="shared" si="27"/>
        <v>0</v>
      </c>
      <c r="I318" s="17">
        <f>IF(E319&gt;0,(360-H318-B318)*C318-SUM(F$12:F318),0)</f>
        <v>0</v>
      </c>
    </row>
    <row r="319" spans="2:9" ht="12.75">
      <c r="B319" s="14">
        <f t="shared" si="29"/>
        <v>308</v>
      </c>
      <c r="C319" s="16">
        <f t="shared" si="30"/>
        <v>0</v>
      </c>
      <c r="D319" s="17">
        <f t="shared" si="28"/>
        <v>0</v>
      </c>
      <c r="E319" s="17">
        <f t="shared" si="26"/>
        <v>0</v>
      </c>
      <c r="F319" s="18">
        <v>0</v>
      </c>
      <c r="G319" s="20">
        <f t="shared" si="31"/>
        <v>0</v>
      </c>
      <c r="H319" s="23">
        <f t="shared" si="27"/>
        <v>0</v>
      </c>
      <c r="I319" s="17">
        <f>IF(E320&gt;0,(360-H319-B319)*C319-SUM(F$12:F319),0)</f>
        <v>0</v>
      </c>
    </row>
    <row r="320" spans="2:9" ht="12.75">
      <c r="B320" s="14">
        <f t="shared" si="29"/>
        <v>309</v>
      </c>
      <c r="C320" s="16">
        <f t="shared" si="30"/>
        <v>0</v>
      </c>
      <c r="D320" s="17">
        <f t="shared" si="28"/>
        <v>0</v>
      </c>
      <c r="E320" s="17">
        <f t="shared" si="26"/>
        <v>0</v>
      </c>
      <c r="F320" s="18">
        <v>0</v>
      </c>
      <c r="G320" s="20">
        <f t="shared" si="31"/>
        <v>0</v>
      </c>
      <c r="H320" s="23">
        <f t="shared" si="27"/>
        <v>0</v>
      </c>
      <c r="I320" s="17">
        <f>IF(E321&gt;0,(360-H320-B320)*C320-SUM(F$12:F320),0)</f>
        <v>0</v>
      </c>
    </row>
    <row r="321" spans="2:9" ht="12.75">
      <c r="B321" s="14">
        <f t="shared" si="29"/>
        <v>310</v>
      </c>
      <c r="C321" s="16">
        <f t="shared" si="30"/>
        <v>0</v>
      </c>
      <c r="D321" s="17">
        <f t="shared" si="28"/>
        <v>0</v>
      </c>
      <c r="E321" s="17">
        <f t="shared" si="26"/>
        <v>0</v>
      </c>
      <c r="F321" s="18">
        <v>0</v>
      </c>
      <c r="G321" s="20">
        <f t="shared" si="31"/>
        <v>0</v>
      </c>
      <c r="H321" s="23">
        <f t="shared" si="27"/>
        <v>0</v>
      </c>
      <c r="I321" s="17">
        <f>IF(E322&gt;0,(360-H321-B321)*C321-SUM(F$12:F321),0)</f>
        <v>0</v>
      </c>
    </row>
    <row r="322" spans="2:9" ht="12.75">
      <c r="B322" s="14">
        <f t="shared" si="29"/>
        <v>311</v>
      </c>
      <c r="C322" s="16">
        <f t="shared" si="30"/>
        <v>0</v>
      </c>
      <c r="D322" s="17">
        <f t="shared" si="28"/>
        <v>0</v>
      </c>
      <c r="E322" s="17">
        <f t="shared" si="26"/>
        <v>0</v>
      </c>
      <c r="F322" s="18">
        <v>0</v>
      </c>
      <c r="G322" s="20">
        <f t="shared" si="31"/>
        <v>0</v>
      </c>
      <c r="H322" s="23">
        <f t="shared" si="27"/>
        <v>0</v>
      </c>
      <c r="I322" s="17">
        <f>IF(E323&gt;0,(360-H322-B322)*C322-SUM(F$12:F322),0)</f>
        <v>0</v>
      </c>
    </row>
    <row r="323" spans="2:9" ht="12.75">
      <c r="B323" s="14">
        <f t="shared" si="29"/>
        <v>312</v>
      </c>
      <c r="C323" s="16">
        <f t="shared" si="30"/>
        <v>0</v>
      </c>
      <c r="D323" s="17">
        <f t="shared" si="28"/>
        <v>0</v>
      </c>
      <c r="E323" s="17">
        <f t="shared" si="26"/>
        <v>0</v>
      </c>
      <c r="F323" s="18">
        <v>0</v>
      </c>
      <c r="G323" s="20">
        <f t="shared" si="31"/>
        <v>0</v>
      </c>
      <c r="H323" s="23">
        <f t="shared" si="27"/>
        <v>0</v>
      </c>
      <c r="I323" s="17">
        <f>IF(E324&gt;0,(360-H323-B323)*C323-SUM(F$12:F323),0)</f>
        <v>0</v>
      </c>
    </row>
    <row r="324" spans="2:9" ht="12.75">
      <c r="B324" s="14">
        <f t="shared" si="29"/>
        <v>313</v>
      </c>
      <c r="C324" s="16">
        <f t="shared" si="30"/>
        <v>0</v>
      </c>
      <c r="D324" s="17">
        <f t="shared" si="28"/>
        <v>0</v>
      </c>
      <c r="E324" s="17">
        <f t="shared" si="26"/>
        <v>0</v>
      </c>
      <c r="F324" s="18">
        <v>0</v>
      </c>
      <c r="G324" s="20">
        <f t="shared" si="31"/>
        <v>0</v>
      </c>
      <c r="H324" s="23">
        <f t="shared" si="27"/>
        <v>0</v>
      </c>
      <c r="I324" s="17">
        <f>IF(E325&gt;0,(360-H324-B324)*C324-SUM(F$12:F324),0)</f>
        <v>0</v>
      </c>
    </row>
    <row r="325" spans="2:9" ht="12.75">
      <c r="B325" s="14">
        <f t="shared" si="29"/>
        <v>314</v>
      </c>
      <c r="C325" s="16">
        <f t="shared" si="30"/>
        <v>0</v>
      </c>
      <c r="D325" s="17">
        <f t="shared" si="28"/>
        <v>0</v>
      </c>
      <c r="E325" s="17">
        <f t="shared" si="26"/>
        <v>0</v>
      </c>
      <c r="F325" s="18">
        <v>0</v>
      </c>
      <c r="G325" s="20">
        <f t="shared" si="31"/>
        <v>0</v>
      </c>
      <c r="H325" s="23">
        <f t="shared" si="27"/>
        <v>0</v>
      </c>
      <c r="I325" s="17">
        <f>IF(E326&gt;0,(360-H325-B325)*C325-SUM(F$12:F325),0)</f>
        <v>0</v>
      </c>
    </row>
    <row r="326" spans="2:9" ht="12.75">
      <c r="B326" s="14">
        <f t="shared" si="29"/>
        <v>315</v>
      </c>
      <c r="C326" s="16">
        <f t="shared" si="30"/>
        <v>0</v>
      </c>
      <c r="D326" s="17">
        <f t="shared" si="28"/>
        <v>0</v>
      </c>
      <c r="E326" s="17">
        <f t="shared" si="26"/>
        <v>0</v>
      </c>
      <c r="F326" s="18">
        <v>0</v>
      </c>
      <c r="G326" s="20">
        <f t="shared" si="31"/>
        <v>0</v>
      </c>
      <c r="H326" s="23">
        <f t="shared" si="27"/>
        <v>0</v>
      </c>
      <c r="I326" s="17">
        <f>IF(E327&gt;0,(360-H326-B326)*C326-SUM(F$12:F326),0)</f>
        <v>0</v>
      </c>
    </row>
    <row r="327" spans="2:9" ht="12.75">
      <c r="B327" s="14">
        <f t="shared" si="29"/>
        <v>316</v>
      </c>
      <c r="C327" s="16">
        <f t="shared" si="30"/>
        <v>0</v>
      </c>
      <c r="D327" s="17">
        <f t="shared" si="28"/>
        <v>0</v>
      </c>
      <c r="E327" s="17">
        <f t="shared" si="26"/>
        <v>0</v>
      </c>
      <c r="F327" s="18">
        <v>0</v>
      </c>
      <c r="G327" s="20">
        <f t="shared" si="31"/>
        <v>0</v>
      </c>
      <c r="H327" s="23">
        <f t="shared" si="27"/>
        <v>0</v>
      </c>
      <c r="I327" s="17">
        <f>IF(E328&gt;0,(360-H327-B327)*C327-SUM(F$12:F327),0)</f>
        <v>0</v>
      </c>
    </row>
    <row r="328" spans="2:9" ht="12.75">
      <c r="B328" s="14">
        <f t="shared" si="29"/>
        <v>317</v>
      </c>
      <c r="C328" s="16">
        <f t="shared" si="30"/>
        <v>0</v>
      </c>
      <c r="D328" s="17">
        <f t="shared" si="28"/>
        <v>0</v>
      </c>
      <c r="E328" s="17">
        <f t="shared" si="26"/>
        <v>0</v>
      </c>
      <c r="F328" s="18">
        <v>0</v>
      </c>
      <c r="G328" s="20">
        <f t="shared" si="31"/>
        <v>0</v>
      </c>
      <c r="H328" s="23">
        <f t="shared" si="27"/>
        <v>0</v>
      </c>
      <c r="I328" s="17">
        <f>IF(E329&gt;0,(360-H328-B328)*C328-SUM(F$12:F328),0)</f>
        <v>0</v>
      </c>
    </row>
    <row r="329" spans="2:9" ht="12.75">
      <c r="B329" s="14">
        <f t="shared" si="29"/>
        <v>318</v>
      </c>
      <c r="C329" s="16">
        <f t="shared" si="30"/>
        <v>0</v>
      </c>
      <c r="D329" s="17">
        <f t="shared" si="28"/>
        <v>0</v>
      </c>
      <c r="E329" s="17">
        <f t="shared" si="26"/>
        <v>0</v>
      </c>
      <c r="F329" s="18">
        <v>0</v>
      </c>
      <c r="G329" s="20">
        <f t="shared" si="31"/>
        <v>0</v>
      </c>
      <c r="H329" s="23">
        <f t="shared" si="27"/>
        <v>0</v>
      </c>
      <c r="I329" s="17">
        <f>IF(E330&gt;0,(360-H329-B329)*C329-SUM(F$12:F329),0)</f>
        <v>0</v>
      </c>
    </row>
    <row r="330" spans="2:9" ht="12.75">
      <c r="B330" s="14">
        <f t="shared" si="29"/>
        <v>319</v>
      </c>
      <c r="C330" s="16">
        <f t="shared" si="30"/>
        <v>0</v>
      </c>
      <c r="D330" s="17">
        <f t="shared" si="28"/>
        <v>0</v>
      </c>
      <c r="E330" s="17">
        <f t="shared" si="26"/>
        <v>0</v>
      </c>
      <c r="F330" s="18">
        <v>0</v>
      </c>
      <c r="G330" s="20">
        <f t="shared" si="31"/>
        <v>0</v>
      </c>
      <c r="H330" s="23">
        <f t="shared" si="27"/>
        <v>0</v>
      </c>
      <c r="I330" s="17">
        <f>IF(E331&gt;0,(360-H330-B330)*C330-SUM(F$12:F330),0)</f>
        <v>0</v>
      </c>
    </row>
    <row r="331" spans="2:9" ht="12.75">
      <c r="B331" s="14">
        <f t="shared" si="29"/>
        <v>320</v>
      </c>
      <c r="C331" s="16">
        <f t="shared" si="30"/>
        <v>0</v>
      </c>
      <c r="D331" s="17">
        <f t="shared" si="28"/>
        <v>0</v>
      </c>
      <c r="E331" s="17">
        <f t="shared" si="26"/>
        <v>0</v>
      </c>
      <c r="F331" s="18">
        <v>0</v>
      </c>
      <c r="G331" s="20">
        <f t="shared" si="31"/>
        <v>0</v>
      </c>
      <c r="H331" s="23">
        <f t="shared" si="27"/>
        <v>0</v>
      </c>
      <c r="I331" s="17">
        <f>IF(E332&gt;0,(360-H331-B331)*C331-SUM(F$12:F331),0)</f>
        <v>0</v>
      </c>
    </row>
    <row r="332" spans="2:9" ht="12.75">
      <c r="B332" s="14">
        <f t="shared" si="29"/>
        <v>321</v>
      </c>
      <c r="C332" s="16">
        <f t="shared" si="30"/>
        <v>0</v>
      </c>
      <c r="D332" s="17">
        <f t="shared" si="28"/>
        <v>0</v>
      </c>
      <c r="E332" s="17">
        <f aca="true" t="shared" si="32" ref="E332:E371">G331*D$6/12</f>
        <v>0</v>
      </c>
      <c r="F332" s="18">
        <v>0</v>
      </c>
      <c r="G332" s="20">
        <f t="shared" si="31"/>
        <v>0</v>
      </c>
      <c r="H332" s="23">
        <f aca="true" t="shared" si="33" ref="H332:H371">NPER(D$6/12,-C$12,G332,0)</f>
        <v>0</v>
      </c>
      <c r="I332" s="17">
        <f>IF(E333&gt;0,(360-H332-B332)*C332-SUM(F$12:F332),0)</f>
        <v>0</v>
      </c>
    </row>
    <row r="333" spans="2:9" ht="12.75">
      <c r="B333" s="14">
        <f t="shared" si="29"/>
        <v>322</v>
      </c>
      <c r="C333" s="16">
        <f t="shared" si="30"/>
        <v>0</v>
      </c>
      <c r="D333" s="17">
        <f aca="true" t="shared" si="34" ref="D333:D371">C333-E333</f>
        <v>0</v>
      </c>
      <c r="E333" s="17">
        <f t="shared" si="32"/>
        <v>0</v>
      </c>
      <c r="F333" s="18">
        <v>0</v>
      </c>
      <c r="G333" s="20">
        <f t="shared" si="31"/>
        <v>0</v>
      </c>
      <c r="H333" s="23">
        <f t="shared" si="33"/>
        <v>0</v>
      </c>
      <c r="I333" s="17">
        <f>IF(E334&gt;0,(360-H333-B333)*C333-SUM(F$12:F333),0)</f>
        <v>0</v>
      </c>
    </row>
    <row r="334" spans="2:9" ht="12.75">
      <c r="B334" s="14">
        <f aca="true" t="shared" si="35" ref="B334:B371">B333+1</f>
        <v>323</v>
      </c>
      <c r="C334" s="16">
        <f t="shared" si="30"/>
        <v>0</v>
      </c>
      <c r="D334" s="17">
        <f t="shared" si="34"/>
        <v>0</v>
      </c>
      <c r="E334" s="17">
        <f t="shared" si="32"/>
        <v>0</v>
      </c>
      <c r="F334" s="18">
        <v>0</v>
      </c>
      <c r="G334" s="20">
        <f t="shared" si="31"/>
        <v>0</v>
      </c>
      <c r="H334" s="23">
        <f t="shared" si="33"/>
        <v>0</v>
      </c>
      <c r="I334" s="17">
        <f>IF(E335&gt;0,(360-H334-B334)*C334-SUM(F$12:F334),0)</f>
        <v>0</v>
      </c>
    </row>
    <row r="335" spans="2:9" ht="12.75">
      <c r="B335" s="14">
        <f t="shared" si="35"/>
        <v>324</v>
      </c>
      <c r="C335" s="16">
        <f t="shared" si="30"/>
        <v>0</v>
      </c>
      <c r="D335" s="17">
        <f t="shared" si="34"/>
        <v>0</v>
      </c>
      <c r="E335" s="17">
        <f t="shared" si="32"/>
        <v>0</v>
      </c>
      <c r="F335" s="18">
        <v>0</v>
      </c>
      <c r="G335" s="20">
        <f t="shared" si="31"/>
        <v>0</v>
      </c>
      <c r="H335" s="23">
        <f t="shared" si="33"/>
        <v>0</v>
      </c>
      <c r="I335" s="17">
        <f>IF(E336&gt;0,(360-H335-B335)*C335-SUM(F$12:F335),0)</f>
        <v>0</v>
      </c>
    </row>
    <row r="336" spans="2:9" ht="12.75">
      <c r="B336" s="14">
        <f t="shared" si="35"/>
        <v>325</v>
      </c>
      <c r="C336" s="16">
        <f t="shared" si="30"/>
        <v>0</v>
      </c>
      <c r="D336" s="17">
        <f t="shared" si="34"/>
        <v>0</v>
      </c>
      <c r="E336" s="17">
        <f t="shared" si="32"/>
        <v>0</v>
      </c>
      <c r="F336" s="18">
        <v>0</v>
      </c>
      <c r="G336" s="20">
        <f t="shared" si="31"/>
        <v>0</v>
      </c>
      <c r="H336" s="23">
        <f t="shared" si="33"/>
        <v>0</v>
      </c>
      <c r="I336" s="17">
        <f>IF(E337&gt;0,(360-H336-B336)*C336-SUM(F$12:F336),0)</f>
        <v>0</v>
      </c>
    </row>
    <row r="337" spans="2:9" ht="12.75">
      <c r="B337" s="14">
        <f t="shared" si="35"/>
        <v>326</v>
      </c>
      <c r="C337" s="16">
        <f t="shared" si="30"/>
        <v>0</v>
      </c>
      <c r="D337" s="17">
        <f t="shared" si="34"/>
        <v>0</v>
      </c>
      <c r="E337" s="17">
        <f t="shared" si="32"/>
        <v>0</v>
      </c>
      <c r="F337" s="18">
        <v>0</v>
      </c>
      <c r="G337" s="20">
        <f t="shared" si="31"/>
        <v>0</v>
      </c>
      <c r="H337" s="23">
        <f t="shared" si="33"/>
        <v>0</v>
      </c>
      <c r="I337" s="17">
        <f>IF(E338&gt;0,(360-H337-B337)*C337-SUM(F$12:F337),0)</f>
        <v>0</v>
      </c>
    </row>
    <row r="338" spans="2:9" ht="12.75">
      <c r="B338" s="14">
        <f t="shared" si="35"/>
        <v>327</v>
      </c>
      <c r="C338" s="16">
        <f t="shared" si="30"/>
        <v>0</v>
      </c>
      <c r="D338" s="17">
        <f t="shared" si="34"/>
        <v>0</v>
      </c>
      <c r="E338" s="17">
        <f t="shared" si="32"/>
        <v>0</v>
      </c>
      <c r="F338" s="18">
        <v>0</v>
      </c>
      <c r="G338" s="20">
        <f t="shared" si="31"/>
        <v>0</v>
      </c>
      <c r="H338" s="23">
        <f t="shared" si="33"/>
        <v>0</v>
      </c>
      <c r="I338" s="17">
        <f>IF(E339&gt;0,(360-H338-B338)*C338-SUM(F$12:F338),0)</f>
        <v>0</v>
      </c>
    </row>
    <row r="339" spans="2:9" ht="12.75">
      <c r="B339" s="14">
        <f t="shared" si="35"/>
        <v>328</v>
      </c>
      <c r="C339" s="16">
        <f t="shared" si="30"/>
        <v>0</v>
      </c>
      <c r="D339" s="17">
        <f t="shared" si="34"/>
        <v>0</v>
      </c>
      <c r="E339" s="17">
        <f t="shared" si="32"/>
        <v>0</v>
      </c>
      <c r="F339" s="18">
        <v>0</v>
      </c>
      <c r="G339" s="20">
        <f t="shared" si="31"/>
        <v>0</v>
      </c>
      <c r="H339" s="23">
        <f t="shared" si="33"/>
        <v>0</v>
      </c>
      <c r="I339" s="17">
        <f>IF(E340&gt;0,(360-H339-B339)*C339-SUM(F$12:F339),0)</f>
        <v>0</v>
      </c>
    </row>
    <row r="340" spans="2:9" ht="12.75">
      <c r="B340" s="14">
        <f t="shared" si="35"/>
        <v>329</v>
      </c>
      <c r="C340" s="16">
        <f t="shared" si="30"/>
        <v>0</v>
      </c>
      <c r="D340" s="17">
        <f t="shared" si="34"/>
        <v>0</v>
      </c>
      <c r="E340" s="17">
        <f t="shared" si="32"/>
        <v>0</v>
      </c>
      <c r="F340" s="18">
        <v>0</v>
      </c>
      <c r="G340" s="20">
        <f t="shared" si="31"/>
        <v>0</v>
      </c>
      <c r="H340" s="23">
        <f t="shared" si="33"/>
        <v>0</v>
      </c>
      <c r="I340" s="17">
        <f>IF(E341&gt;0,(360-H340-B340)*C340-SUM(F$12:F340),0)</f>
        <v>0</v>
      </c>
    </row>
    <row r="341" spans="2:9" ht="12.75">
      <c r="B341" s="14">
        <f t="shared" si="35"/>
        <v>330</v>
      </c>
      <c r="C341" s="16">
        <f t="shared" si="30"/>
        <v>0</v>
      </c>
      <c r="D341" s="17">
        <f t="shared" si="34"/>
        <v>0</v>
      </c>
      <c r="E341" s="17">
        <f t="shared" si="32"/>
        <v>0</v>
      </c>
      <c r="F341" s="18">
        <v>0</v>
      </c>
      <c r="G341" s="20">
        <f t="shared" si="31"/>
        <v>0</v>
      </c>
      <c r="H341" s="23">
        <f t="shared" si="33"/>
        <v>0</v>
      </c>
      <c r="I341" s="17">
        <f>IF(E342&gt;0,(360-H341-B341)*C341-SUM(F$12:F341),0)</f>
        <v>0</v>
      </c>
    </row>
    <row r="342" spans="2:9" ht="12.75">
      <c r="B342" s="14">
        <f t="shared" si="35"/>
        <v>331</v>
      </c>
      <c r="C342" s="16">
        <f t="shared" si="30"/>
        <v>0</v>
      </c>
      <c r="D342" s="17">
        <f t="shared" si="34"/>
        <v>0</v>
      </c>
      <c r="E342" s="17">
        <f t="shared" si="32"/>
        <v>0</v>
      </c>
      <c r="F342" s="18">
        <v>0</v>
      </c>
      <c r="G342" s="20">
        <f t="shared" si="31"/>
        <v>0</v>
      </c>
      <c r="H342" s="23">
        <f t="shared" si="33"/>
        <v>0</v>
      </c>
      <c r="I342" s="17">
        <f>IF(E343&gt;0,(360-H342-B342)*C342-SUM(F$12:F342),0)</f>
        <v>0</v>
      </c>
    </row>
    <row r="343" spans="2:9" ht="12.75">
      <c r="B343" s="14">
        <f t="shared" si="35"/>
        <v>332</v>
      </c>
      <c r="C343" s="16">
        <f t="shared" si="30"/>
        <v>0</v>
      </c>
      <c r="D343" s="17">
        <f t="shared" si="34"/>
        <v>0</v>
      </c>
      <c r="E343" s="17">
        <f t="shared" si="32"/>
        <v>0</v>
      </c>
      <c r="F343" s="18">
        <v>0</v>
      </c>
      <c r="G343" s="20">
        <f t="shared" si="31"/>
        <v>0</v>
      </c>
      <c r="H343" s="23">
        <f t="shared" si="33"/>
        <v>0</v>
      </c>
      <c r="I343" s="17">
        <f>IF(E344&gt;0,(360-H343-B343)*C343-SUM(F$12:F343),0)</f>
        <v>0</v>
      </c>
    </row>
    <row r="344" spans="2:9" ht="12.75">
      <c r="B344" s="14">
        <f t="shared" si="35"/>
        <v>333</v>
      </c>
      <c r="C344" s="16">
        <f aca="true" t="shared" si="36" ref="C344:C371">IF(G343&gt;0,-PMT(D$6/12,30*12,D$5,0),0)</f>
        <v>0</v>
      </c>
      <c r="D344" s="17">
        <f t="shared" si="34"/>
        <v>0</v>
      </c>
      <c r="E344" s="17">
        <f t="shared" si="32"/>
        <v>0</v>
      </c>
      <c r="F344" s="18">
        <v>0</v>
      </c>
      <c r="G344" s="20">
        <f t="shared" si="31"/>
        <v>0</v>
      </c>
      <c r="H344" s="23">
        <f t="shared" si="33"/>
        <v>0</v>
      </c>
      <c r="I344" s="17">
        <f>IF(E345&gt;0,(360-H344-B344)*C344-SUM(F$12:F344),0)</f>
        <v>0</v>
      </c>
    </row>
    <row r="345" spans="2:9" ht="12.75">
      <c r="B345" s="14">
        <f t="shared" si="35"/>
        <v>334</v>
      </c>
      <c r="C345" s="16">
        <f t="shared" si="36"/>
        <v>0</v>
      </c>
      <c r="D345" s="17">
        <f t="shared" si="34"/>
        <v>0</v>
      </c>
      <c r="E345" s="17">
        <f t="shared" si="32"/>
        <v>0</v>
      </c>
      <c r="F345" s="18">
        <v>0</v>
      </c>
      <c r="G345" s="20">
        <f aca="true" t="shared" si="37" ref="G345:G371">IF((G344-D345-F345)&gt;0,G344-D345-F345,0)</f>
        <v>0</v>
      </c>
      <c r="H345" s="23">
        <f t="shared" si="33"/>
        <v>0</v>
      </c>
      <c r="I345" s="17">
        <f>IF(E346&gt;0,(360-H345-B345)*C345-SUM(F$12:F345),0)</f>
        <v>0</v>
      </c>
    </row>
    <row r="346" spans="2:9" ht="12.75">
      <c r="B346" s="14">
        <f t="shared" si="35"/>
        <v>335</v>
      </c>
      <c r="C346" s="16">
        <f t="shared" si="36"/>
        <v>0</v>
      </c>
      <c r="D346" s="17">
        <f t="shared" si="34"/>
        <v>0</v>
      </c>
      <c r="E346" s="17">
        <f t="shared" si="32"/>
        <v>0</v>
      </c>
      <c r="F346" s="18">
        <v>0</v>
      </c>
      <c r="G346" s="20">
        <f t="shared" si="37"/>
        <v>0</v>
      </c>
      <c r="H346" s="23">
        <f t="shared" si="33"/>
        <v>0</v>
      </c>
      <c r="I346" s="17">
        <f>IF(E347&gt;0,(360-H346-B346)*C346-SUM(F$12:F346),0)</f>
        <v>0</v>
      </c>
    </row>
    <row r="347" spans="2:9" ht="12.75">
      <c r="B347" s="14">
        <f t="shared" si="35"/>
        <v>336</v>
      </c>
      <c r="C347" s="16">
        <f t="shared" si="36"/>
        <v>0</v>
      </c>
      <c r="D347" s="17">
        <f t="shared" si="34"/>
        <v>0</v>
      </c>
      <c r="E347" s="17">
        <f t="shared" si="32"/>
        <v>0</v>
      </c>
      <c r="F347" s="18">
        <v>0</v>
      </c>
      <c r="G347" s="20">
        <f t="shared" si="37"/>
        <v>0</v>
      </c>
      <c r="H347" s="23">
        <f t="shared" si="33"/>
        <v>0</v>
      </c>
      <c r="I347" s="17">
        <f>IF(E348&gt;0,(360-H347-B347)*C347-SUM(F$12:F347),0)</f>
        <v>0</v>
      </c>
    </row>
    <row r="348" spans="2:9" ht="12.75">
      <c r="B348" s="14">
        <f t="shared" si="35"/>
        <v>337</v>
      </c>
      <c r="C348" s="16">
        <f t="shared" si="36"/>
        <v>0</v>
      </c>
      <c r="D348" s="17">
        <f t="shared" si="34"/>
        <v>0</v>
      </c>
      <c r="E348" s="17">
        <f t="shared" si="32"/>
        <v>0</v>
      </c>
      <c r="F348" s="18">
        <v>0</v>
      </c>
      <c r="G348" s="20">
        <f t="shared" si="37"/>
        <v>0</v>
      </c>
      <c r="H348" s="23">
        <f t="shared" si="33"/>
        <v>0</v>
      </c>
      <c r="I348" s="17">
        <f>IF(E349&gt;0,(360-H348-B348)*C348-SUM(F$12:F348),0)</f>
        <v>0</v>
      </c>
    </row>
    <row r="349" spans="2:9" ht="12.75">
      <c r="B349" s="14">
        <f t="shared" si="35"/>
        <v>338</v>
      </c>
      <c r="C349" s="16">
        <f t="shared" si="36"/>
        <v>0</v>
      </c>
      <c r="D349" s="17">
        <f t="shared" si="34"/>
        <v>0</v>
      </c>
      <c r="E349" s="17">
        <f t="shared" si="32"/>
        <v>0</v>
      </c>
      <c r="F349" s="18">
        <v>0</v>
      </c>
      <c r="G349" s="20">
        <f t="shared" si="37"/>
        <v>0</v>
      </c>
      <c r="H349" s="23">
        <f t="shared" si="33"/>
        <v>0</v>
      </c>
      <c r="I349" s="17">
        <f>IF(E350&gt;0,(360-H349-B349)*C349-SUM(F$12:F349),0)</f>
        <v>0</v>
      </c>
    </row>
    <row r="350" spans="2:9" ht="12.75">
      <c r="B350" s="14">
        <f t="shared" si="35"/>
        <v>339</v>
      </c>
      <c r="C350" s="16">
        <f t="shared" si="36"/>
        <v>0</v>
      </c>
      <c r="D350" s="17">
        <f t="shared" si="34"/>
        <v>0</v>
      </c>
      <c r="E350" s="17">
        <f t="shared" si="32"/>
        <v>0</v>
      </c>
      <c r="F350" s="18">
        <v>0</v>
      </c>
      <c r="G350" s="20">
        <f t="shared" si="37"/>
        <v>0</v>
      </c>
      <c r="H350" s="23">
        <f t="shared" si="33"/>
        <v>0</v>
      </c>
      <c r="I350" s="17">
        <f>IF(E351&gt;0,(360-H350-B350)*C350-SUM(F$12:F350),0)</f>
        <v>0</v>
      </c>
    </row>
    <row r="351" spans="2:9" ht="12.75">
      <c r="B351" s="14">
        <f t="shared" si="35"/>
        <v>340</v>
      </c>
      <c r="C351" s="16">
        <f t="shared" si="36"/>
        <v>0</v>
      </c>
      <c r="D351" s="17">
        <f t="shared" si="34"/>
        <v>0</v>
      </c>
      <c r="E351" s="17">
        <f t="shared" si="32"/>
        <v>0</v>
      </c>
      <c r="F351" s="18">
        <v>0</v>
      </c>
      <c r="G351" s="20">
        <f t="shared" si="37"/>
        <v>0</v>
      </c>
      <c r="H351" s="23">
        <f t="shared" si="33"/>
        <v>0</v>
      </c>
      <c r="I351" s="17">
        <f>IF(E352&gt;0,(360-H351-B351)*C351-SUM(F$12:F351),0)</f>
        <v>0</v>
      </c>
    </row>
    <row r="352" spans="2:9" ht="12.75">
      <c r="B352" s="14">
        <f t="shared" si="35"/>
        <v>341</v>
      </c>
      <c r="C352" s="16">
        <f t="shared" si="36"/>
        <v>0</v>
      </c>
      <c r="D352" s="17">
        <f t="shared" si="34"/>
        <v>0</v>
      </c>
      <c r="E352" s="17">
        <f t="shared" si="32"/>
        <v>0</v>
      </c>
      <c r="F352" s="18">
        <v>0</v>
      </c>
      <c r="G352" s="20">
        <f t="shared" si="37"/>
        <v>0</v>
      </c>
      <c r="H352" s="23">
        <f t="shared" si="33"/>
        <v>0</v>
      </c>
      <c r="I352" s="17">
        <f>IF(E353&gt;0,(360-H352-B352)*C352-SUM(F$12:F352),0)</f>
        <v>0</v>
      </c>
    </row>
    <row r="353" spans="2:9" ht="12.75">
      <c r="B353" s="14">
        <f t="shared" si="35"/>
        <v>342</v>
      </c>
      <c r="C353" s="16">
        <f t="shared" si="36"/>
        <v>0</v>
      </c>
      <c r="D353" s="17">
        <f t="shared" si="34"/>
        <v>0</v>
      </c>
      <c r="E353" s="17">
        <f t="shared" si="32"/>
        <v>0</v>
      </c>
      <c r="F353" s="18">
        <v>0</v>
      </c>
      <c r="G353" s="20">
        <f t="shared" si="37"/>
        <v>0</v>
      </c>
      <c r="H353" s="23">
        <f t="shared" si="33"/>
        <v>0</v>
      </c>
      <c r="I353" s="17">
        <f>IF(E354&gt;0,(360-H353-B353)*C353-SUM(F$12:F353),0)</f>
        <v>0</v>
      </c>
    </row>
    <row r="354" spans="2:9" ht="12.75">
      <c r="B354" s="14">
        <f t="shared" si="35"/>
        <v>343</v>
      </c>
      <c r="C354" s="16">
        <f t="shared" si="36"/>
        <v>0</v>
      </c>
      <c r="D354" s="17">
        <f t="shared" si="34"/>
        <v>0</v>
      </c>
      <c r="E354" s="17">
        <f t="shared" si="32"/>
        <v>0</v>
      </c>
      <c r="F354" s="18">
        <v>0</v>
      </c>
      <c r="G354" s="20">
        <f t="shared" si="37"/>
        <v>0</v>
      </c>
      <c r="H354" s="23">
        <f t="shared" si="33"/>
        <v>0</v>
      </c>
      <c r="I354" s="17">
        <f>IF(E355&gt;0,(360-H354-B354)*C354-SUM(F$12:F354),0)</f>
        <v>0</v>
      </c>
    </row>
    <row r="355" spans="2:9" ht="12.75">
      <c r="B355" s="14">
        <f t="shared" si="35"/>
        <v>344</v>
      </c>
      <c r="C355" s="16">
        <f t="shared" si="36"/>
        <v>0</v>
      </c>
      <c r="D355" s="17">
        <f t="shared" si="34"/>
        <v>0</v>
      </c>
      <c r="E355" s="17">
        <f t="shared" si="32"/>
        <v>0</v>
      </c>
      <c r="F355" s="18">
        <v>0</v>
      </c>
      <c r="G355" s="20">
        <f t="shared" si="37"/>
        <v>0</v>
      </c>
      <c r="H355" s="23">
        <f t="shared" si="33"/>
        <v>0</v>
      </c>
      <c r="I355" s="17">
        <f>IF(E356&gt;0,(360-H355-B355)*C355-SUM(F$12:F355),0)</f>
        <v>0</v>
      </c>
    </row>
    <row r="356" spans="2:9" ht="12.75">
      <c r="B356" s="14">
        <f t="shared" si="35"/>
        <v>345</v>
      </c>
      <c r="C356" s="16">
        <f t="shared" si="36"/>
        <v>0</v>
      </c>
      <c r="D356" s="17">
        <f t="shared" si="34"/>
        <v>0</v>
      </c>
      <c r="E356" s="17">
        <f t="shared" si="32"/>
        <v>0</v>
      </c>
      <c r="F356" s="18">
        <v>0</v>
      </c>
      <c r="G356" s="20">
        <f t="shared" si="37"/>
        <v>0</v>
      </c>
      <c r="H356" s="23">
        <f t="shared" si="33"/>
        <v>0</v>
      </c>
      <c r="I356" s="17">
        <f>IF(E357&gt;0,(360-H356-B356)*C356-SUM(F$12:F356),0)</f>
        <v>0</v>
      </c>
    </row>
    <row r="357" spans="2:9" ht="12.75">
      <c r="B357" s="14">
        <f t="shared" si="35"/>
        <v>346</v>
      </c>
      <c r="C357" s="16">
        <f t="shared" si="36"/>
        <v>0</v>
      </c>
      <c r="D357" s="17">
        <f t="shared" si="34"/>
        <v>0</v>
      </c>
      <c r="E357" s="17">
        <f t="shared" si="32"/>
        <v>0</v>
      </c>
      <c r="F357" s="18">
        <v>0</v>
      </c>
      <c r="G357" s="20">
        <f t="shared" si="37"/>
        <v>0</v>
      </c>
      <c r="H357" s="23">
        <f t="shared" si="33"/>
        <v>0</v>
      </c>
      <c r="I357" s="17">
        <f>IF(E358&gt;0,(360-H357-B357)*C357-SUM(F$12:F357),0)</f>
        <v>0</v>
      </c>
    </row>
    <row r="358" spans="2:9" ht="12.75">
      <c r="B358" s="14">
        <f t="shared" si="35"/>
        <v>347</v>
      </c>
      <c r="C358" s="16">
        <f t="shared" si="36"/>
        <v>0</v>
      </c>
      <c r="D358" s="17">
        <f t="shared" si="34"/>
        <v>0</v>
      </c>
      <c r="E358" s="17">
        <f t="shared" si="32"/>
        <v>0</v>
      </c>
      <c r="F358" s="18">
        <v>0</v>
      </c>
      <c r="G358" s="20">
        <f t="shared" si="37"/>
        <v>0</v>
      </c>
      <c r="H358" s="23">
        <f t="shared" si="33"/>
        <v>0</v>
      </c>
      <c r="I358" s="17">
        <f>IF(E359&gt;0,(360-H358-B358)*C358-SUM(F$12:F358),0)</f>
        <v>0</v>
      </c>
    </row>
    <row r="359" spans="2:9" ht="12.75">
      <c r="B359" s="14">
        <f t="shared" si="35"/>
        <v>348</v>
      </c>
      <c r="C359" s="16">
        <f t="shared" si="36"/>
        <v>0</v>
      </c>
      <c r="D359" s="17">
        <f t="shared" si="34"/>
        <v>0</v>
      </c>
      <c r="E359" s="17">
        <f t="shared" si="32"/>
        <v>0</v>
      </c>
      <c r="F359" s="18">
        <v>0</v>
      </c>
      <c r="G359" s="20">
        <f t="shared" si="37"/>
        <v>0</v>
      </c>
      <c r="H359" s="23">
        <f t="shared" si="33"/>
        <v>0</v>
      </c>
      <c r="I359" s="17">
        <f>IF(E360&gt;0,(360-H359-B359)*C359-SUM(F$12:F359),0)</f>
        <v>0</v>
      </c>
    </row>
    <row r="360" spans="2:9" ht="12.75">
      <c r="B360" s="14">
        <f t="shared" si="35"/>
        <v>349</v>
      </c>
      <c r="C360" s="16">
        <f t="shared" si="36"/>
        <v>0</v>
      </c>
      <c r="D360" s="17">
        <f t="shared" si="34"/>
        <v>0</v>
      </c>
      <c r="E360" s="17">
        <f t="shared" si="32"/>
        <v>0</v>
      </c>
      <c r="F360" s="18">
        <v>0</v>
      </c>
      <c r="G360" s="20">
        <f t="shared" si="37"/>
        <v>0</v>
      </c>
      <c r="H360" s="23">
        <f t="shared" si="33"/>
        <v>0</v>
      </c>
      <c r="I360" s="17">
        <f>IF(E361&gt;0,(360-H360-B360)*C360-SUM(F$12:F360),0)</f>
        <v>0</v>
      </c>
    </row>
    <row r="361" spans="2:9" ht="12.75">
      <c r="B361" s="14">
        <f t="shared" si="35"/>
        <v>350</v>
      </c>
      <c r="C361" s="16">
        <f t="shared" si="36"/>
        <v>0</v>
      </c>
      <c r="D361" s="17">
        <f t="shared" si="34"/>
        <v>0</v>
      </c>
      <c r="E361" s="17">
        <f t="shared" si="32"/>
        <v>0</v>
      </c>
      <c r="F361" s="18">
        <v>0</v>
      </c>
      <c r="G361" s="20">
        <f t="shared" si="37"/>
        <v>0</v>
      </c>
      <c r="H361" s="23">
        <f t="shared" si="33"/>
        <v>0</v>
      </c>
      <c r="I361" s="17">
        <f>IF(E362&gt;0,(360-H361-B361)*C361-SUM(F$12:F361),0)</f>
        <v>0</v>
      </c>
    </row>
    <row r="362" spans="2:9" ht="12.75">
      <c r="B362" s="14">
        <f t="shared" si="35"/>
        <v>351</v>
      </c>
      <c r="C362" s="16">
        <f t="shared" si="36"/>
        <v>0</v>
      </c>
      <c r="D362" s="17">
        <f t="shared" si="34"/>
        <v>0</v>
      </c>
      <c r="E362" s="17">
        <f t="shared" si="32"/>
        <v>0</v>
      </c>
      <c r="F362" s="18">
        <v>0</v>
      </c>
      <c r="G362" s="20">
        <f t="shared" si="37"/>
        <v>0</v>
      </c>
      <c r="H362" s="23">
        <f t="shared" si="33"/>
        <v>0</v>
      </c>
      <c r="I362" s="17">
        <f>IF(E363&gt;0,(360-H362-B362)*C362-SUM(F$12:F362),0)</f>
        <v>0</v>
      </c>
    </row>
    <row r="363" spans="2:9" ht="12.75">
      <c r="B363" s="14">
        <f t="shared" si="35"/>
        <v>352</v>
      </c>
      <c r="C363" s="16">
        <f t="shared" si="36"/>
        <v>0</v>
      </c>
      <c r="D363" s="17">
        <f t="shared" si="34"/>
        <v>0</v>
      </c>
      <c r="E363" s="17">
        <f t="shared" si="32"/>
        <v>0</v>
      </c>
      <c r="F363" s="18">
        <v>0</v>
      </c>
      <c r="G363" s="20">
        <f t="shared" si="37"/>
        <v>0</v>
      </c>
      <c r="H363" s="23">
        <f t="shared" si="33"/>
        <v>0</v>
      </c>
      <c r="I363" s="17">
        <f>IF(E364&gt;0,(360-H363-B363)*C363-SUM(F$12:F363),0)</f>
        <v>0</v>
      </c>
    </row>
    <row r="364" spans="2:9" ht="12.75">
      <c r="B364" s="14">
        <f t="shared" si="35"/>
        <v>353</v>
      </c>
      <c r="C364" s="16">
        <f t="shared" si="36"/>
        <v>0</v>
      </c>
      <c r="D364" s="17">
        <f t="shared" si="34"/>
        <v>0</v>
      </c>
      <c r="E364" s="17">
        <f t="shared" si="32"/>
        <v>0</v>
      </c>
      <c r="F364" s="18">
        <v>0</v>
      </c>
      <c r="G364" s="20">
        <f t="shared" si="37"/>
        <v>0</v>
      </c>
      <c r="H364" s="23">
        <f t="shared" si="33"/>
        <v>0</v>
      </c>
      <c r="I364" s="17">
        <f>IF(E365&gt;0,(360-H364-B364)*C364-SUM(F$12:F364),0)</f>
        <v>0</v>
      </c>
    </row>
    <row r="365" spans="2:9" ht="12.75">
      <c r="B365" s="14">
        <f t="shared" si="35"/>
        <v>354</v>
      </c>
      <c r="C365" s="16">
        <f t="shared" si="36"/>
        <v>0</v>
      </c>
      <c r="D365" s="17">
        <f t="shared" si="34"/>
        <v>0</v>
      </c>
      <c r="E365" s="17">
        <f t="shared" si="32"/>
        <v>0</v>
      </c>
      <c r="F365" s="18">
        <v>0</v>
      </c>
      <c r="G365" s="20">
        <f t="shared" si="37"/>
        <v>0</v>
      </c>
      <c r="H365" s="23">
        <f t="shared" si="33"/>
        <v>0</v>
      </c>
      <c r="I365" s="17">
        <f>IF(E366&gt;0,(360-H365-B365)*C365-SUM(F$12:F365),0)</f>
        <v>0</v>
      </c>
    </row>
    <row r="366" spans="2:9" ht="12.75">
      <c r="B366" s="14">
        <f t="shared" si="35"/>
        <v>355</v>
      </c>
      <c r="C366" s="16">
        <f t="shared" si="36"/>
        <v>0</v>
      </c>
      <c r="D366" s="17">
        <f t="shared" si="34"/>
        <v>0</v>
      </c>
      <c r="E366" s="17">
        <f t="shared" si="32"/>
        <v>0</v>
      </c>
      <c r="F366" s="18">
        <v>0</v>
      </c>
      <c r="G366" s="20">
        <f t="shared" si="37"/>
        <v>0</v>
      </c>
      <c r="H366" s="23">
        <f t="shared" si="33"/>
        <v>0</v>
      </c>
      <c r="I366" s="17">
        <f>IF(E367&gt;0,(360-H366-B366)*C366-SUM(F$12:F366),0)</f>
        <v>0</v>
      </c>
    </row>
    <row r="367" spans="2:9" ht="12.75">
      <c r="B367" s="14">
        <f t="shared" si="35"/>
        <v>356</v>
      </c>
      <c r="C367" s="16">
        <f t="shared" si="36"/>
        <v>0</v>
      </c>
      <c r="D367" s="17">
        <f t="shared" si="34"/>
        <v>0</v>
      </c>
      <c r="E367" s="17">
        <f t="shared" si="32"/>
        <v>0</v>
      </c>
      <c r="F367" s="18">
        <v>0</v>
      </c>
      <c r="G367" s="20">
        <f t="shared" si="37"/>
        <v>0</v>
      </c>
      <c r="H367" s="23">
        <f t="shared" si="33"/>
        <v>0</v>
      </c>
      <c r="I367" s="17">
        <f>IF(E368&gt;0,(360-H367-B367)*C367-SUM(F$12:F367),0)</f>
        <v>0</v>
      </c>
    </row>
    <row r="368" spans="2:9" ht="12.75">
      <c r="B368" s="14">
        <f t="shared" si="35"/>
        <v>357</v>
      </c>
      <c r="C368" s="16">
        <f t="shared" si="36"/>
        <v>0</v>
      </c>
      <c r="D368" s="17">
        <f t="shared" si="34"/>
        <v>0</v>
      </c>
      <c r="E368" s="17">
        <f t="shared" si="32"/>
        <v>0</v>
      </c>
      <c r="F368" s="18">
        <v>0</v>
      </c>
      <c r="G368" s="20">
        <f t="shared" si="37"/>
        <v>0</v>
      </c>
      <c r="H368" s="23">
        <f t="shared" si="33"/>
        <v>0</v>
      </c>
      <c r="I368" s="17">
        <f>IF(E369&gt;0,(360-H368-B368)*C368-SUM(F$12:F368),0)</f>
        <v>0</v>
      </c>
    </row>
    <row r="369" spans="2:9" ht="12.75">
      <c r="B369" s="14">
        <f t="shared" si="35"/>
        <v>358</v>
      </c>
      <c r="C369" s="16">
        <f t="shared" si="36"/>
        <v>0</v>
      </c>
      <c r="D369" s="17">
        <f t="shared" si="34"/>
        <v>0</v>
      </c>
      <c r="E369" s="17">
        <f t="shared" si="32"/>
        <v>0</v>
      </c>
      <c r="F369" s="18">
        <v>0</v>
      </c>
      <c r="G369" s="20">
        <f t="shared" si="37"/>
        <v>0</v>
      </c>
      <c r="H369" s="23">
        <f t="shared" si="33"/>
        <v>0</v>
      </c>
      <c r="I369" s="17">
        <f>IF(E370&gt;0,(360-H369-B369)*C369-SUM(F$12:F369),0)</f>
        <v>0</v>
      </c>
    </row>
    <row r="370" spans="2:9" ht="12.75">
      <c r="B370" s="14">
        <f t="shared" si="35"/>
        <v>359</v>
      </c>
      <c r="C370" s="16">
        <f t="shared" si="36"/>
        <v>0</v>
      </c>
      <c r="D370" s="17">
        <f t="shared" si="34"/>
        <v>0</v>
      </c>
      <c r="E370" s="17">
        <f t="shared" si="32"/>
        <v>0</v>
      </c>
      <c r="F370" s="18">
        <v>0</v>
      </c>
      <c r="G370" s="20">
        <f t="shared" si="37"/>
        <v>0</v>
      </c>
      <c r="H370" s="23">
        <f t="shared" si="33"/>
        <v>0</v>
      </c>
      <c r="I370" s="17">
        <f>IF(E371&gt;0,(360-H370-B370)*C370-SUM(F$12:F370),0)</f>
        <v>0</v>
      </c>
    </row>
    <row r="371" spans="2:9" ht="12.75">
      <c r="B371" s="14">
        <f t="shared" si="35"/>
        <v>360</v>
      </c>
      <c r="C371" s="16">
        <f t="shared" si="36"/>
        <v>0</v>
      </c>
      <c r="D371" s="17">
        <f t="shared" si="34"/>
        <v>0</v>
      </c>
      <c r="E371" s="17">
        <f t="shared" si="32"/>
        <v>0</v>
      </c>
      <c r="F371" s="18">
        <v>0</v>
      </c>
      <c r="G371" s="20">
        <f t="shared" si="37"/>
        <v>0</v>
      </c>
      <c r="H371" s="23">
        <f t="shared" si="33"/>
        <v>0</v>
      </c>
      <c r="I371" s="17" t="s">
        <v>5</v>
      </c>
    </row>
    <row r="372" spans="2:6" ht="12.75">
      <c r="B372" s="14"/>
      <c r="E372" s="21" t="s">
        <v>5</v>
      </c>
      <c r="F372" s="22">
        <v>0</v>
      </c>
    </row>
    <row r="373" spans="2:6" ht="12.75">
      <c r="B373" s="14"/>
      <c r="E373" s="7">
        <f>SUM(E12:E372)</f>
        <v>64551.23059813584</v>
      </c>
      <c r="F373" s="22">
        <v>0</v>
      </c>
    </row>
    <row r="374" ht="12.75">
      <c r="F374" s="22" t="s">
        <v>5</v>
      </c>
    </row>
  </sheetData>
  <sheetProtection password="DD15" sheet="1" objects="1" scenarios="1"/>
  <hyperlinks>
    <hyperlink ref="F2" r:id="rId1" display="HTTP://WWW.BLOG.JOETAXPAYER.COM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93"/>
  <sheetViews>
    <sheetView workbookViewId="0" topLeftCell="A1">
      <selection activeCell="G14" sqref="G14"/>
    </sheetView>
  </sheetViews>
  <sheetFormatPr defaultColWidth="11.00390625" defaultRowHeight="12.75"/>
  <cols>
    <col min="1" max="1" width="18.125" style="0" customWidth="1"/>
    <col min="2" max="2" width="10.125" style="0" customWidth="1"/>
    <col min="3" max="3" width="10.75390625" style="1" customWidth="1"/>
    <col min="4" max="5" width="12.75390625" style="1" customWidth="1"/>
    <col min="6" max="6" width="10.75390625" style="2" customWidth="1"/>
    <col min="7" max="7" width="13.00390625" style="1" customWidth="1"/>
    <col min="8" max="8" width="12.75390625" style="1" customWidth="1"/>
    <col min="9" max="9" width="10.75390625" style="1" customWidth="1"/>
    <col min="11" max="11" width="31.125" style="0" customWidth="1"/>
  </cols>
  <sheetData>
    <row r="2" spans="3:6" ht="12.75">
      <c r="C2" s="1" t="s">
        <v>0</v>
      </c>
      <c r="F2" s="3" t="s">
        <v>1</v>
      </c>
    </row>
    <row r="4" spans="4:10" ht="12.75">
      <c r="D4"/>
      <c r="E4" s="1" t="s">
        <v>22</v>
      </c>
      <c r="F4" s="4"/>
      <c r="H4" s="5"/>
      <c r="J4" s="1"/>
    </row>
    <row r="5" spans="2:11" ht="12.75">
      <c r="B5" t="s">
        <v>3</v>
      </c>
      <c r="D5" s="6">
        <v>200000</v>
      </c>
      <c r="F5" s="4" t="s">
        <v>4</v>
      </c>
      <c r="H5" s="7">
        <f>E193</f>
        <v>98827.24410183045</v>
      </c>
      <c r="I5" s="1" t="s">
        <v>5</v>
      </c>
      <c r="J5" s="1"/>
      <c r="K5" t="s">
        <v>6</v>
      </c>
    </row>
    <row r="6" spans="2:12" ht="12.75">
      <c r="B6" t="s">
        <v>7</v>
      </c>
      <c r="D6" s="8">
        <v>0.06</v>
      </c>
      <c r="F6" s="4" t="s">
        <v>8</v>
      </c>
      <c r="H6" s="7">
        <f>D8-H5</f>
        <v>4961.2139956177125</v>
      </c>
      <c r="J6" s="1"/>
      <c r="K6" t="s">
        <v>9</v>
      </c>
      <c r="L6" t="s">
        <v>5</v>
      </c>
    </row>
    <row r="7" spans="2:12" ht="12.75">
      <c r="B7" t="s">
        <v>10</v>
      </c>
      <c r="D7" s="9">
        <f>-PMT(D$6/12,15*12,D$5,0)</f>
        <v>1687.7136560969343</v>
      </c>
      <c r="F7" s="10"/>
      <c r="H7" s="5"/>
      <c r="J7" s="1"/>
      <c r="K7" t="s">
        <v>11</v>
      </c>
      <c r="L7" t="s">
        <v>5</v>
      </c>
    </row>
    <row r="8" spans="2:11" ht="12.75">
      <c r="B8" t="s">
        <v>12</v>
      </c>
      <c r="D8" s="7">
        <f>(C12*180)-D5</f>
        <v>103788.45809744817</v>
      </c>
      <c r="F8" s="10"/>
      <c r="H8" s="5"/>
      <c r="J8" s="1"/>
      <c r="K8" t="s">
        <v>13</v>
      </c>
    </row>
    <row r="9" ht="12.75">
      <c r="B9" s="11"/>
    </row>
    <row r="10" spans="6:9" ht="12.75">
      <c r="F10" s="12" t="s">
        <v>14</v>
      </c>
      <c r="G10" s="13" t="s">
        <v>15</v>
      </c>
      <c r="H10" s="13" t="s">
        <v>16</v>
      </c>
      <c r="I10" s="13" t="s">
        <v>17</v>
      </c>
    </row>
    <row r="11" spans="2:9" ht="12.75">
      <c r="B11" s="14" t="s">
        <v>18</v>
      </c>
      <c r="C11" s="1" t="s">
        <v>10</v>
      </c>
      <c r="D11" s="1" t="s">
        <v>19</v>
      </c>
      <c r="E11" s="1" t="s">
        <v>17</v>
      </c>
      <c r="F11" s="12" t="s">
        <v>10</v>
      </c>
      <c r="G11" s="17">
        <f>D5</f>
        <v>200000</v>
      </c>
      <c r="H11" s="13" t="s">
        <v>20</v>
      </c>
      <c r="I11" s="13" t="s">
        <v>21</v>
      </c>
    </row>
    <row r="12" spans="2:11" ht="12.75">
      <c r="B12" s="14">
        <v>1</v>
      </c>
      <c r="C12" s="16">
        <f>-PMT(D$6/12,15*12,D$5,0)</f>
        <v>1687.7136560969343</v>
      </c>
      <c r="D12" s="17">
        <f>C12-E12</f>
        <v>687.7136560969343</v>
      </c>
      <c r="E12" s="17">
        <f aca="true" t="shared" si="0" ref="E12:E75">G11*D$6/12</f>
        <v>1000</v>
      </c>
      <c r="F12" s="18">
        <v>3500</v>
      </c>
      <c r="G12" s="17">
        <f>G11-D12-F12</f>
        <v>195812.28634390308</v>
      </c>
      <c r="H12" s="23">
        <f aca="true" t="shared" si="1" ref="H12:H75">NPER(D$6/12,-C$12,G12,0)</f>
        <v>173.98654894996054</v>
      </c>
      <c r="I12" s="17">
        <f>((180-H12-B12)*C12)-F12</f>
        <v>4961.269801325117</v>
      </c>
      <c r="J12" s="19" t="s">
        <v>5</v>
      </c>
      <c r="K12" t="s">
        <v>5</v>
      </c>
    </row>
    <row r="13" spans="2:11" ht="12.75">
      <c r="B13" s="14">
        <f>B12+1</f>
        <v>2</v>
      </c>
      <c r="C13" s="16">
        <f aca="true" t="shared" si="2" ref="C13:C23">-PMT(D$6/12,15*12,D$5,0)</f>
        <v>1687.7136560969343</v>
      </c>
      <c r="D13" s="17">
        <f aca="true" t="shared" si="3" ref="D13:D76">C13-E13</f>
        <v>708.652224377419</v>
      </c>
      <c r="E13" s="17">
        <f t="shared" si="0"/>
        <v>979.0614317195153</v>
      </c>
      <c r="F13" s="18">
        <v>0</v>
      </c>
      <c r="G13" s="17">
        <f aca="true" t="shared" si="4" ref="G13:G23">G12-D13-F13</f>
        <v>195103.63411952567</v>
      </c>
      <c r="H13" s="23">
        <f t="shared" si="1"/>
        <v>172.98654894996048</v>
      </c>
      <c r="I13" s="17">
        <f>IF(E14&gt;0,(180-H13-B13)*C13-SUM(F$12:F13),0)</f>
        <v>4961.269801325214</v>
      </c>
      <c r="K13" s="11" t="s">
        <v>5</v>
      </c>
    </row>
    <row r="14" spans="2:11" ht="12.75">
      <c r="B14" s="14">
        <f aca="true" t="shared" si="5" ref="B14:B77">B13+1</f>
        <v>3</v>
      </c>
      <c r="C14" s="16">
        <f t="shared" si="2"/>
        <v>1687.7136560969343</v>
      </c>
      <c r="D14" s="17">
        <f t="shared" si="3"/>
        <v>712.195485499306</v>
      </c>
      <c r="E14" s="17">
        <f t="shared" si="0"/>
        <v>975.5181705976283</v>
      </c>
      <c r="F14" s="18">
        <v>0</v>
      </c>
      <c r="G14" s="17">
        <f t="shared" si="4"/>
        <v>194391.43863402636</v>
      </c>
      <c r="H14" s="23">
        <f t="shared" si="1"/>
        <v>171.98654894996045</v>
      </c>
      <c r="I14" s="17">
        <f>IF(E15&gt;0,(180-H14-B14)*C14-SUM(F$12:F14),0)</f>
        <v>4961.269801325261</v>
      </c>
      <c r="K14" s="11" t="s">
        <v>5</v>
      </c>
    </row>
    <row r="15" spans="2:12" ht="12.75">
      <c r="B15" s="14">
        <f t="shared" si="5"/>
        <v>4</v>
      </c>
      <c r="C15" s="16">
        <f t="shared" si="2"/>
        <v>1687.7136560969343</v>
      </c>
      <c r="D15" s="17">
        <f t="shared" si="3"/>
        <v>715.7564629268026</v>
      </c>
      <c r="E15" s="17">
        <f t="shared" si="0"/>
        <v>971.9571931701317</v>
      </c>
      <c r="F15" s="18">
        <v>0</v>
      </c>
      <c r="G15" s="17">
        <f t="shared" si="4"/>
        <v>193675.68217109956</v>
      </c>
      <c r="H15" s="23">
        <f t="shared" si="1"/>
        <v>170.98654894996042</v>
      </c>
      <c r="I15" s="17">
        <f>IF(E16&gt;0,(180-H15-B15)*C15-SUM(F$12:F15),0)</f>
        <v>4961.26980132531</v>
      </c>
      <c r="K15" s="11" t="s">
        <v>5</v>
      </c>
      <c r="L15" t="s">
        <v>5</v>
      </c>
    </row>
    <row r="16" spans="2:11" ht="12.75">
      <c r="B16" s="14">
        <f t="shared" si="5"/>
        <v>5</v>
      </c>
      <c r="C16" s="16">
        <f t="shared" si="2"/>
        <v>1687.7136560969343</v>
      </c>
      <c r="D16" s="17">
        <f t="shared" si="3"/>
        <v>719.3352452414365</v>
      </c>
      <c r="E16" s="17">
        <f t="shared" si="0"/>
        <v>968.3784108554978</v>
      </c>
      <c r="F16" s="18">
        <v>0</v>
      </c>
      <c r="G16" s="17">
        <f t="shared" si="4"/>
        <v>192956.34692585812</v>
      </c>
      <c r="H16" s="23">
        <f t="shared" si="1"/>
        <v>169.98654894996042</v>
      </c>
      <c r="I16" s="17">
        <f>IF(E17&gt;0,(180-H16-B16)*C16-SUM(F$12:F16),0)</f>
        <v>4961.26980132531</v>
      </c>
      <c r="J16" s="19" t="s">
        <v>5</v>
      </c>
      <c r="K16" s="11" t="s">
        <v>5</v>
      </c>
    </row>
    <row r="17" spans="2:12" ht="12.75">
      <c r="B17" s="14">
        <f t="shared" si="5"/>
        <v>6</v>
      </c>
      <c r="C17" s="16">
        <f t="shared" si="2"/>
        <v>1687.7136560969343</v>
      </c>
      <c r="D17" s="17">
        <f t="shared" si="3"/>
        <v>722.9319214676437</v>
      </c>
      <c r="E17" s="17">
        <f t="shared" si="0"/>
        <v>964.7817346292906</v>
      </c>
      <c r="F17" s="18">
        <v>0</v>
      </c>
      <c r="G17" s="17">
        <f t="shared" si="4"/>
        <v>192233.41500439047</v>
      </c>
      <c r="H17" s="23">
        <f t="shared" si="1"/>
        <v>168.9865489499604</v>
      </c>
      <c r="I17" s="17">
        <f>IF(E18&gt;0,(180-H17-B17)*C17-SUM(F$12:F17),0)</f>
        <v>4961.269801325358</v>
      </c>
      <c r="J17" s="19" t="s">
        <v>5</v>
      </c>
      <c r="K17" s="11" t="s">
        <v>5</v>
      </c>
      <c r="L17" s="19" t="s">
        <v>5</v>
      </c>
    </row>
    <row r="18" spans="2:11" ht="12.75">
      <c r="B18" s="14">
        <f t="shared" si="5"/>
        <v>7</v>
      </c>
      <c r="C18" s="16">
        <f t="shared" si="2"/>
        <v>1687.7136560969343</v>
      </c>
      <c r="D18" s="17">
        <f t="shared" si="3"/>
        <v>726.546581074982</v>
      </c>
      <c r="E18" s="17">
        <f t="shared" si="0"/>
        <v>961.1670750219523</v>
      </c>
      <c r="F18" s="18">
        <v>0</v>
      </c>
      <c r="G18" s="17">
        <f t="shared" si="4"/>
        <v>191506.8684233155</v>
      </c>
      <c r="H18" s="23">
        <f t="shared" si="1"/>
        <v>167.98654894996037</v>
      </c>
      <c r="I18" s="17">
        <f>IF(E19&gt;0,(180-H18-B18)*C18-SUM(F$12:F18),0)</f>
        <v>4961.269801325407</v>
      </c>
      <c r="J18" s="19" t="s">
        <v>5</v>
      </c>
      <c r="K18" t="s">
        <v>5</v>
      </c>
    </row>
    <row r="19" spans="2:9" ht="12.75">
      <c r="B19" s="14">
        <f t="shared" si="5"/>
        <v>8</v>
      </c>
      <c r="C19" s="16">
        <f t="shared" si="2"/>
        <v>1687.7136560969343</v>
      </c>
      <c r="D19" s="17">
        <f t="shared" si="3"/>
        <v>730.1793139803568</v>
      </c>
      <c r="E19" s="17">
        <f t="shared" si="0"/>
        <v>957.5343421165775</v>
      </c>
      <c r="F19" s="18">
        <v>0</v>
      </c>
      <c r="G19" s="17">
        <f t="shared" si="4"/>
        <v>190776.68910933513</v>
      </c>
      <c r="H19" s="23">
        <f t="shared" si="1"/>
        <v>166.9865489499604</v>
      </c>
      <c r="I19" s="17">
        <f>IF(E20&gt;0,(180-H19-B19)*C19-SUM(F$12:F19),0)</f>
        <v>4961.269801325358</v>
      </c>
    </row>
    <row r="20" spans="2:9" ht="12.75">
      <c r="B20" s="14">
        <f t="shared" si="5"/>
        <v>9</v>
      </c>
      <c r="C20" s="16">
        <f t="shared" si="2"/>
        <v>1687.7136560969343</v>
      </c>
      <c r="D20" s="17">
        <f t="shared" si="3"/>
        <v>733.8302105502586</v>
      </c>
      <c r="E20" s="17">
        <f t="shared" si="0"/>
        <v>953.8834455466757</v>
      </c>
      <c r="F20" s="18">
        <v>0</v>
      </c>
      <c r="G20" s="17">
        <f t="shared" si="4"/>
        <v>190042.85889878488</v>
      </c>
      <c r="H20" s="23">
        <f t="shared" si="1"/>
        <v>165.98654894996034</v>
      </c>
      <c r="I20" s="17">
        <f>IF(E21&gt;0,(180-H20-B20)*C20-SUM(F$12:F20),0)</f>
        <v>4961.269801325454</v>
      </c>
    </row>
    <row r="21" spans="2:9" ht="12.75">
      <c r="B21" s="14">
        <f t="shared" si="5"/>
        <v>10</v>
      </c>
      <c r="C21" s="16">
        <f t="shared" si="2"/>
        <v>1687.7136560969343</v>
      </c>
      <c r="D21" s="17">
        <f t="shared" si="3"/>
        <v>737.49936160301</v>
      </c>
      <c r="E21" s="17">
        <f t="shared" si="0"/>
        <v>950.2142944939243</v>
      </c>
      <c r="F21" s="18">
        <v>0</v>
      </c>
      <c r="G21" s="17">
        <f t="shared" si="4"/>
        <v>189305.35953718188</v>
      </c>
      <c r="H21" s="23">
        <f t="shared" si="1"/>
        <v>164.98654894996034</v>
      </c>
      <c r="I21" s="17">
        <f>IF(E22&gt;0,(180-H21-B21)*C21-SUM(F$12:F21),0)</f>
        <v>4961.269801325454</v>
      </c>
    </row>
    <row r="22" spans="2:9" ht="12.75">
      <c r="B22" s="14">
        <f t="shared" si="5"/>
        <v>11</v>
      </c>
      <c r="C22" s="16">
        <f t="shared" si="2"/>
        <v>1687.7136560969343</v>
      </c>
      <c r="D22" s="17">
        <f t="shared" si="3"/>
        <v>741.1868584110249</v>
      </c>
      <c r="E22" s="17">
        <f t="shared" si="0"/>
        <v>946.5267976859094</v>
      </c>
      <c r="F22" s="18">
        <v>0</v>
      </c>
      <c r="G22" s="17">
        <f t="shared" si="4"/>
        <v>188564.17267877085</v>
      </c>
      <c r="H22" s="23">
        <f t="shared" si="1"/>
        <v>163.98654894996028</v>
      </c>
      <c r="I22" s="17">
        <f>IF(E23&gt;0,(180-H22-B22)*C22-SUM(F$12:F22),0)</f>
        <v>4961.26980132555</v>
      </c>
    </row>
    <row r="23" spans="2:11" ht="12.75">
      <c r="B23" s="14">
        <f t="shared" si="5"/>
        <v>12</v>
      </c>
      <c r="C23" s="16">
        <f t="shared" si="2"/>
        <v>1687.7136560969343</v>
      </c>
      <c r="D23" s="17">
        <f t="shared" si="3"/>
        <v>744.8927927030801</v>
      </c>
      <c r="E23" s="17">
        <f t="shared" si="0"/>
        <v>942.8208633938542</v>
      </c>
      <c r="F23" s="18">
        <v>0</v>
      </c>
      <c r="G23" s="17">
        <f t="shared" si="4"/>
        <v>187819.27988606776</v>
      </c>
      <c r="H23" s="23">
        <f t="shared" si="1"/>
        <v>162.98654894996025</v>
      </c>
      <c r="I23" s="17">
        <f>IF(E24&gt;0,(180-H23-B23)*C23-SUM(F$12:F23),0)</f>
        <v>4961.269801325598</v>
      </c>
      <c r="J23" t="s">
        <v>5</v>
      </c>
      <c r="K23" s="19" t="s">
        <v>5</v>
      </c>
    </row>
    <row r="24" spans="2:9" ht="12.75">
      <c r="B24" s="14">
        <f t="shared" si="5"/>
        <v>13</v>
      </c>
      <c r="C24" s="16">
        <f>IF(G23&gt;0,-PMT(D$6/12,15*12,D$5,0),0)</f>
        <v>1687.7136560969343</v>
      </c>
      <c r="D24" s="17">
        <f t="shared" si="3"/>
        <v>748.6172566665955</v>
      </c>
      <c r="E24" s="17">
        <f t="shared" si="0"/>
        <v>939.0963994303388</v>
      </c>
      <c r="F24" s="18">
        <v>0</v>
      </c>
      <c r="G24" s="20">
        <f>IF((G23-D24-F24)&gt;0,G23-D24-F24,0)</f>
        <v>187070.66262940117</v>
      </c>
      <c r="H24" s="23">
        <f t="shared" si="1"/>
        <v>161.98654894996022</v>
      </c>
      <c r="I24" s="17">
        <f>IF(E25&gt;0,(180-H24-B24)*C24-SUM(F$12:F24),0)</f>
        <v>4961.269801325645</v>
      </c>
    </row>
    <row r="25" spans="2:9" ht="12.75">
      <c r="B25" s="14">
        <f t="shared" si="5"/>
        <v>14</v>
      </c>
      <c r="C25" s="16">
        <f aca="true" t="shared" si="6" ref="C25:C88">IF(G24&gt;0,-PMT(D$6/12,15*12,D$5,0),0)</f>
        <v>1687.7136560969343</v>
      </c>
      <c r="D25" s="17">
        <f t="shared" si="3"/>
        <v>752.3603429499285</v>
      </c>
      <c r="E25" s="17">
        <f t="shared" si="0"/>
        <v>935.3533131470058</v>
      </c>
      <c r="F25" s="18">
        <v>0</v>
      </c>
      <c r="G25" s="20">
        <f aca="true" t="shared" si="7" ref="G25:G88">IF((G24-D25-F25)&gt;0,G24-D25-F25,0)</f>
        <v>186318.30228645125</v>
      </c>
      <c r="H25" s="23">
        <f t="shared" si="1"/>
        <v>160.98654894996025</v>
      </c>
      <c r="I25" s="17">
        <f>IF(E26&gt;0,(180-H25-B25)*C25-SUM(F$12:F25),0)</f>
        <v>4961.269801325598</v>
      </c>
    </row>
    <row r="26" spans="2:9" ht="12.75">
      <c r="B26" s="14">
        <f t="shared" si="5"/>
        <v>15</v>
      </c>
      <c r="C26" s="16">
        <f t="shared" si="6"/>
        <v>1687.7136560969343</v>
      </c>
      <c r="D26" s="17">
        <f t="shared" si="3"/>
        <v>756.1221446646781</v>
      </c>
      <c r="E26" s="17">
        <f t="shared" si="0"/>
        <v>931.5915114322562</v>
      </c>
      <c r="F26" s="18">
        <v>0</v>
      </c>
      <c r="G26" s="20">
        <f t="shared" si="7"/>
        <v>185562.18014178658</v>
      </c>
      <c r="H26" s="23">
        <f t="shared" si="1"/>
        <v>159.98654894996025</v>
      </c>
      <c r="I26" s="17">
        <f>IF(E27&gt;0,(180-H26-B26)*C26-SUM(F$12:F26),0)</f>
        <v>4961.269801325598</v>
      </c>
    </row>
    <row r="27" spans="2:9" ht="12.75">
      <c r="B27" s="14">
        <f t="shared" si="5"/>
        <v>16</v>
      </c>
      <c r="C27" s="16">
        <f t="shared" si="6"/>
        <v>1687.7136560969343</v>
      </c>
      <c r="D27" s="17">
        <f t="shared" si="3"/>
        <v>759.9027553880014</v>
      </c>
      <c r="E27" s="17">
        <f t="shared" si="0"/>
        <v>927.8109007089329</v>
      </c>
      <c r="F27" s="18">
        <v>0</v>
      </c>
      <c r="G27" s="20">
        <f t="shared" si="7"/>
        <v>184802.27738639858</v>
      </c>
      <c r="H27" s="23">
        <f t="shared" si="1"/>
        <v>158.9865489499602</v>
      </c>
      <c r="I27" s="17">
        <f>IF(E28&gt;0,(180-H27-B27)*C27-SUM(F$12:F27),0)</f>
        <v>4961.269801325694</v>
      </c>
    </row>
    <row r="28" spans="2:9" ht="12.75">
      <c r="B28" s="14">
        <f t="shared" si="5"/>
        <v>17</v>
      </c>
      <c r="C28" s="16">
        <f t="shared" si="6"/>
        <v>1687.7136560969343</v>
      </c>
      <c r="D28" s="17">
        <f t="shared" si="3"/>
        <v>763.7022691649414</v>
      </c>
      <c r="E28" s="17">
        <f t="shared" si="0"/>
        <v>924.0113869319929</v>
      </c>
      <c r="F28" s="18">
        <v>0</v>
      </c>
      <c r="G28" s="20">
        <f t="shared" si="7"/>
        <v>184038.57511723365</v>
      </c>
      <c r="H28" s="23">
        <f t="shared" si="1"/>
        <v>157.98654894996022</v>
      </c>
      <c r="I28" s="17">
        <f>IF(E29&gt;0,(180-H28-B28)*C28-SUM(F$12:F28),0)</f>
        <v>4961.269801325645</v>
      </c>
    </row>
    <row r="29" spans="2:9" ht="12.75">
      <c r="B29" s="14">
        <f t="shared" si="5"/>
        <v>18</v>
      </c>
      <c r="C29" s="16">
        <f t="shared" si="6"/>
        <v>1687.7136560969343</v>
      </c>
      <c r="D29" s="17">
        <f t="shared" si="3"/>
        <v>767.5207805107661</v>
      </c>
      <c r="E29" s="17">
        <f t="shared" si="0"/>
        <v>920.1928755861682</v>
      </c>
      <c r="F29" s="18">
        <v>0</v>
      </c>
      <c r="G29" s="20">
        <f t="shared" si="7"/>
        <v>183271.05433672288</v>
      </c>
      <c r="H29" s="23">
        <f t="shared" si="1"/>
        <v>156.98654894996017</v>
      </c>
      <c r="I29" s="17">
        <f>IF(E30&gt;0,(180-H29-B29)*C29-SUM(F$12:F29),0)</f>
        <v>4961.269801325741</v>
      </c>
    </row>
    <row r="30" spans="2:9" ht="12.75">
      <c r="B30" s="14">
        <f t="shared" si="5"/>
        <v>19</v>
      </c>
      <c r="C30" s="16">
        <f t="shared" si="6"/>
        <v>1687.7136560969343</v>
      </c>
      <c r="D30" s="17">
        <f t="shared" si="3"/>
        <v>771.35838441332</v>
      </c>
      <c r="E30" s="17">
        <f t="shared" si="0"/>
        <v>916.3552716836143</v>
      </c>
      <c r="F30" s="18">
        <v>0</v>
      </c>
      <c r="G30" s="20">
        <f t="shared" si="7"/>
        <v>182499.69595230956</v>
      </c>
      <c r="H30" s="23">
        <f t="shared" si="1"/>
        <v>155.98654894996017</v>
      </c>
      <c r="I30" s="17">
        <f>IF(E31&gt;0,(180-H30-B30)*C30-SUM(F$12:F30),0)</f>
        <v>4961.269801325741</v>
      </c>
    </row>
    <row r="31" spans="2:9" ht="12.75">
      <c r="B31" s="14">
        <f t="shared" si="5"/>
        <v>20</v>
      </c>
      <c r="C31" s="16">
        <f t="shared" si="6"/>
        <v>1687.7136560969343</v>
      </c>
      <c r="D31" s="17">
        <f t="shared" si="3"/>
        <v>775.2151763353864</v>
      </c>
      <c r="E31" s="17">
        <f t="shared" si="0"/>
        <v>912.4984797615479</v>
      </c>
      <c r="F31" s="18">
        <v>0</v>
      </c>
      <c r="G31" s="20">
        <f t="shared" si="7"/>
        <v>181724.48077597417</v>
      </c>
      <c r="H31" s="23">
        <f t="shared" si="1"/>
        <v>154.98654894996014</v>
      </c>
      <c r="I31" s="17">
        <f>IF(E32&gt;0,(180-H31-B31)*C31-SUM(F$12:F31),0)</f>
        <v>4961.2698013257905</v>
      </c>
    </row>
    <row r="32" spans="2:9" ht="12.75">
      <c r="B32" s="14">
        <f t="shared" si="5"/>
        <v>21</v>
      </c>
      <c r="C32" s="16">
        <f t="shared" si="6"/>
        <v>1687.7136560969343</v>
      </c>
      <c r="D32" s="17">
        <f t="shared" si="3"/>
        <v>779.0912522170635</v>
      </c>
      <c r="E32" s="17">
        <f t="shared" si="0"/>
        <v>908.6224038798708</v>
      </c>
      <c r="F32" s="18">
        <v>0</v>
      </c>
      <c r="G32" s="20">
        <f t="shared" si="7"/>
        <v>180945.3895237571</v>
      </c>
      <c r="H32" s="23">
        <f t="shared" si="1"/>
        <v>153.98654894996014</v>
      </c>
      <c r="I32" s="17">
        <f>IF(E33&gt;0,(180-H32-B32)*C32-SUM(F$12:F32),0)</f>
        <v>4961.2698013257905</v>
      </c>
    </row>
    <row r="33" spans="2:9" ht="12.75">
      <c r="B33" s="14">
        <f t="shared" si="5"/>
        <v>22</v>
      </c>
      <c r="C33" s="16">
        <f t="shared" si="6"/>
        <v>1687.7136560969343</v>
      </c>
      <c r="D33" s="17">
        <f t="shared" si="3"/>
        <v>782.9867084781489</v>
      </c>
      <c r="E33" s="17">
        <f t="shared" si="0"/>
        <v>904.7269476187854</v>
      </c>
      <c r="F33" s="18">
        <v>0</v>
      </c>
      <c r="G33" s="20">
        <f t="shared" si="7"/>
        <v>180162.40281527894</v>
      </c>
      <c r="H33" s="23">
        <f t="shared" si="1"/>
        <v>152.98654894996008</v>
      </c>
      <c r="I33" s="17">
        <f>IF(E34&gt;0,(180-H33-B33)*C33-SUM(F$12:F33),0)</f>
        <v>4961.269801325885</v>
      </c>
    </row>
    <row r="34" spans="2:9" ht="12.75">
      <c r="B34" s="14">
        <f t="shared" si="5"/>
        <v>23</v>
      </c>
      <c r="C34" s="16">
        <f t="shared" si="6"/>
        <v>1687.7136560969343</v>
      </c>
      <c r="D34" s="17">
        <f t="shared" si="3"/>
        <v>786.9016420205397</v>
      </c>
      <c r="E34" s="17">
        <f t="shared" si="0"/>
        <v>900.8120140763946</v>
      </c>
      <c r="F34" s="18">
        <v>0</v>
      </c>
      <c r="G34" s="20">
        <f t="shared" si="7"/>
        <v>179375.5011732584</v>
      </c>
      <c r="H34" s="23">
        <f t="shared" si="1"/>
        <v>151.98654894996005</v>
      </c>
      <c r="I34" s="17">
        <f>IF(E35&gt;0,(180-H34-B34)*C34-SUM(F$12:F34),0)</f>
        <v>4961.269801325934</v>
      </c>
    </row>
    <row r="35" spans="2:9" ht="12.75">
      <c r="B35" s="14">
        <f t="shared" si="5"/>
        <v>24</v>
      </c>
      <c r="C35" s="16">
        <f t="shared" si="6"/>
        <v>1687.7136560969343</v>
      </c>
      <c r="D35" s="17">
        <f t="shared" si="3"/>
        <v>790.8361502306424</v>
      </c>
      <c r="E35" s="17">
        <f t="shared" si="0"/>
        <v>896.8775058662919</v>
      </c>
      <c r="F35" s="18">
        <v>0</v>
      </c>
      <c r="G35" s="20">
        <f t="shared" si="7"/>
        <v>178584.66502302777</v>
      </c>
      <c r="H35" s="23">
        <f t="shared" si="1"/>
        <v>150.98654894996005</v>
      </c>
      <c r="I35" s="17">
        <f>IF(E36&gt;0,(180-H35-B35)*C35-SUM(F$12:F35),0)</f>
        <v>4961.269801325934</v>
      </c>
    </row>
    <row r="36" spans="2:9" ht="12.75">
      <c r="B36" s="14">
        <f t="shared" si="5"/>
        <v>25</v>
      </c>
      <c r="C36" s="16">
        <f t="shared" si="6"/>
        <v>1687.7136560969343</v>
      </c>
      <c r="D36" s="17">
        <f t="shared" si="3"/>
        <v>794.7903309817954</v>
      </c>
      <c r="E36" s="17">
        <f t="shared" si="0"/>
        <v>892.9233251151389</v>
      </c>
      <c r="F36" s="18">
        <v>0</v>
      </c>
      <c r="G36" s="20">
        <f t="shared" si="7"/>
        <v>177789.87469204597</v>
      </c>
      <c r="H36" s="23">
        <f t="shared" si="1"/>
        <v>149.98654894996</v>
      </c>
      <c r="I36" s="17">
        <f>IF(E37&gt;0,(180-H36-B36)*C36-SUM(F$12:F36),0)</f>
        <v>4961.269801326029</v>
      </c>
    </row>
    <row r="37" spans="2:9" ht="12.75">
      <c r="B37" s="14">
        <f t="shared" si="5"/>
        <v>26</v>
      </c>
      <c r="C37" s="16">
        <f t="shared" si="6"/>
        <v>1687.7136560969343</v>
      </c>
      <c r="D37" s="17">
        <f t="shared" si="3"/>
        <v>798.7642826367045</v>
      </c>
      <c r="E37" s="17">
        <f t="shared" si="0"/>
        <v>888.9493734602298</v>
      </c>
      <c r="F37" s="18">
        <v>0</v>
      </c>
      <c r="G37" s="20">
        <f t="shared" si="7"/>
        <v>176991.11040940927</v>
      </c>
      <c r="H37" s="23">
        <f t="shared" si="1"/>
        <v>148.98654894996002</v>
      </c>
      <c r="I37" s="17">
        <f>IF(E38&gt;0,(180-H37-B37)*C37-SUM(F$12:F37),0)</f>
        <v>4961.2698013259815</v>
      </c>
    </row>
    <row r="38" spans="2:9" ht="12.75">
      <c r="B38" s="14">
        <f t="shared" si="5"/>
        <v>27</v>
      </c>
      <c r="C38" s="16">
        <f t="shared" si="6"/>
        <v>1687.7136560969343</v>
      </c>
      <c r="D38" s="17">
        <f t="shared" si="3"/>
        <v>802.758104049888</v>
      </c>
      <c r="E38" s="17">
        <f t="shared" si="0"/>
        <v>884.9555520470464</v>
      </c>
      <c r="F38" s="18">
        <v>0</v>
      </c>
      <c r="G38" s="20">
        <f t="shared" si="7"/>
        <v>176188.35230535938</v>
      </c>
      <c r="H38" s="23">
        <f t="shared" si="1"/>
        <v>147.98654894995994</v>
      </c>
      <c r="I38" s="17">
        <f>IF(E39&gt;0,(180-H38-B38)*C38-SUM(F$12:F38),0)</f>
        <v>4961.269801326125</v>
      </c>
    </row>
    <row r="39" spans="2:9" ht="12.75">
      <c r="B39" s="14">
        <f t="shared" si="5"/>
        <v>28</v>
      </c>
      <c r="C39" s="16">
        <f t="shared" si="6"/>
        <v>1687.7136560969343</v>
      </c>
      <c r="D39" s="17">
        <f t="shared" si="3"/>
        <v>806.7718945701375</v>
      </c>
      <c r="E39" s="17">
        <f t="shared" si="0"/>
        <v>880.9417615267968</v>
      </c>
      <c r="F39" s="18">
        <v>0</v>
      </c>
      <c r="G39" s="20">
        <f t="shared" si="7"/>
        <v>175381.58041078923</v>
      </c>
      <c r="H39" s="23">
        <f t="shared" si="1"/>
        <v>146.98654894995997</v>
      </c>
      <c r="I39" s="17">
        <f>IF(E40&gt;0,(180-H39-B39)*C39-SUM(F$12:F39),0)</f>
        <v>4961.269801326078</v>
      </c>
    </row>
    <row r="40" spans="2:9" ht="12.75">
      <c r="B40" s="14">
        <f t="shared" si="5"/>
        <v>29</v>
      </c>
      <c r="C40" s="16">
        <f t="shared" si="6"/>
        <v>1687.7136560969343</v>
      </c>
      <c r="D40" s="17">
        <f t="shared" si="3"/>
        <v>810.8057540429882</v>
      </c>
      <c r="E40" s="17">
        <f t="shared" si="0"/>
        <v>876.9079020539461</v>
      </c>
      <c r="F40" s="18">
        <v>0</v>
      </c>
      <c r="G40" s="20">
        <f t="shared" si="7"/>
        <v>174570.77465674625</v>
      </c>
      <c r="H40" s="23">
        <f t="shared" si="1"/>
        <v>145.98654894995994</v>
      </c>
      <c r="I40" s="17">
        <f>IF(E41&gt;0,(180-H40-B40)*C40-SUM(F$12:F40),0)</f>
        <v>4961.269801326125</v>
      </c>
    </row>
    <row r="41" spans="2:9" ht="12.75">
      <c r="B41" s="14">
        <f t="shared" si="5"/>
        <v>30</v>
      </c>
      <c r="C41" s="16">
        <f t="shared" si="6"/>
        <v>1687.7136560969343</v>
      </c>
      <c r="D41" s="17">
        <f t="shared" si="3"/>
        <v>814.8597828132032</v>
      </c>
      <c r="E41" s="17">
        <f t="shared" si="0"/>
        <v>872.8538732837311</v>
      </c>
      <c r="F41" s="18">
        <v>0</v>
      </c>
      <c r="G41" s="20">
        <f t="shared" si="7"/>
        <v>173755.91487393304</v>
      </c>
      <c r="H41" s="23">
        <f t="shared" si="1"/>
        <v>144.98654894995988</v>
      </c>
      <c r="I41" s="17">
        <f>IF(E42&gt;0,(180-H41-B41)*C41-SUM(F$12:F41),0)</f>
        <v>4961.269801326222</v>
      </c>
    </row>
    <row r="42" spans="2:9" ht="12.75">
      <c r="B42" s="14">
        <f t="shared" si="5"/>
        <v>31</v>
      </c>
      <c r="C42" s="16">
        <f t="shared" si="6"/>
        <v>1687.7136560969343</v>
      </c>
      <c r="D42" s="17">
        <f t="shared" si="3"/>
        <v>818.9340817272691</v>
      </c>
      <c r="E42" s="17">
        <f t="shared" si="0"/>
        <v>868.7795743696652</v>
      </c>
      <c r="F42" s="18">
        <v>0</v>
      </c>
      <c r="G42" s="20">
        <f t="shared" si="7"/>
        <v>172936.98079220578</v>
      </c>
      <c r="H42" s="23">
        <f t="shared" si="1"/>
        <v>143.98654894995988</v>
      </c>
      <c r="I42" s="17">
        <f>IF(E43&gt;0,(180-H42-B42)*C42-SUM(F$12:F42),0)</f>
        <v>4961.269801326222</v>
      </c>
    </row>
    <row r="43" spans="2:9" ht="12.75">
      <c r="B43" s="14">
        <f t="shared" si="5"/>
        <v>32</v>
      </c>
      <c r="C43" s="16">
        <f t="shared" si="6"/>
        <v>1687.7136560969343</v>
      </c>
      <c r="D43" s="17">
        <f t="shared" si="3"/>
        <v>823.0287521359054</v>
      </c>
      <c r="E43" s="17">
        <f t="shared" si="0"/>
        <v>864.6849039610289</v>
      </c>
      <c r="F43" s="18">
        <v>0</v>
      </c>
      <c r="G43" s="20">
        <f t="shared" si="7"/>
        <v>172113.95204006988</v>
      </c>
      <c r="H43" s="23">
        <f t="shared" si="1"/>
        <v>142.98654894995988</v>
      </c>
      <c r="I43" s="17">
        <f>IF(E44&gt;0,(180-H43-B43)*C43-SUM(F$12:F43),0)</f>
        <v>4961.269801326222</v>
      </c>
    </row>
    <row r="44" spans="2:12" ht="12.75">
      <c r="B44" s="14">
        <f t="shared" si="5"/>
        <v>33</v>
      </c>
      <c r="C44" s="16">
        <f t="shared" si="6"/>
        <v>1687.7136560969343</v>
      </c>
      <c r="D44" s="17">
        <f t="shared" si="3"/>
        <v>827.1438958965849</v>
      </c>
      <c r="E44" s="17">
        <f t="shared" si="0"/>
        <v>860.5697602003494</v>
      </c>
      <c r="F44" s="18">
        <v>0</v>
      </c>
      <c r="G44" s="20">
        <f t="shared" si="7"/>
        <v>171286.8081441733</v>
      </c>
      <c r="H44" s="23">
        <f t="shared" si="1"/>
        <v>141.98654894995988</v>
      </c>
      <c r="I44" s="17">
        <f>IF(E45&gt;0,(180-H44-B44)*C44-SUM(F$12:F44),0)</f>
        <v>4961.269801326222</v>
      </c>
      <c r="L44" t="s">
        <v>5</v>
      </c>
    </row>
    <row r="45" spans="2:12" ht="12.75">
      <c r="B45" s="14">
        <f t="shared" si="5"/>
        <v>34</v>
      </c>
      <c r="C45" s="16">
        <f t="shared" si="6"/>
        <v>1687.7136560969343</v>
      </c>
      <c r="D45" s="17">
        <f t="shared" si="3"/>
        <v>831.2796153760678</v>
      </c>
      <c r="E45" s="17">
        <f t="shared" si="0"/>
        <v>856.4340407208665</v>
      </c>
      <c r="F45" s="18">
        <v>0</v>
      </c>
      <c r="G45" s="20">
        <f t="shared" si="7"/>
        <v>170455.52852879724</v>
      </c>
      <c r="H45" s="23">
        <f t="shared" si="1"/>
        <v>140.98654894995983</v>
      </c>
      <c r="I45" s="17">
        <f>IF(E46&gt;0,(180-H45-B45)*C45-SUM(F$12:F45),0)</f>
        <v>4961.269801326318</v>
      </c>
      <c r="K45" t="s">
        <v>5</v>
      </c>
      <c r="L45" t="s">
        <v>5</v>
      </c>
    </row>
    <row r="46" spans="2:9" ht="12.75">
      <c r="B46" s="14">
        <f t="shared" si="5"/>
        <v>35</v>
      </c>
      <c r="C46" s="16">
        <f t="shared" si="6"/>
        <v>1687.7136560969343</v>
      </c>
      <c r="D46" s="17">
        <f t="shared" si="3"/>
        <v>835.4360134529483</v>
      </c>
      <c r="E46" s="17">
        <f t="shared" si="0"/>
        <v>852.277642643986</v>
      </c>
      <c r="F46" s="18">
        <v>0</v>
      </c>
      <c r="G46" s="20">
        <f t="shared" si="7"/>
        <v>169620.0925153443</v>
      </c>
      <c r="H46" s="23">
        <f t="shared" si="1"/>
        <v>139.98654894995983</v>
      </c>
      <c r="I46" s="17">
        <f>IF(E47&gt;0,(180-H46-B46)*C46-SUM(F$12:F46),0)</f>
        <v>4961.269801326318</v>
      </c>
    </row>
    <row r="47" spans="2:9" ht="12.75">
      <c r="B47" s="14">
        <f t="shared" si="5"/>
        <v>36</v>
      </c>
      <c r="C47" s="16">
        <f t="shared" si="6"/>
        <v>1687.7136560969343</v>
      </c>
      <c r="D47" s="17">
        <f t="shared" si="3"/>
        <v>839.6131935202129</v>
      </c>
      <c r="E47" s="17">
        <f t="shared" si="0"/>
        <v>848.1004625767214</v>
      </c>
      <c r="F47" s="18">
        <v>0</v>
      </c>
      <c r="G47" s="20">
        <f t="shared" si="7"/>
        <v>168780.4793218241</v>
      </c>
      <c r="H47" s="23">
        <f t="shared" si="1"/>
        <v>138.98654894995985</v>
      </c>
      <c r="I47" s="17">
        <f>IF(E48&gt;0,(180-H47-B47)*C47-SUM(F$12:F47),0)</f>
        <v>4961.269801326269</v>
      </c>
    </row>
    <row r="48" spans="2:9" ht="12.75">
      <c r="B48" s="14">
        <f t="shared" si="5"/>
        <v>37</v>
      </c>
      <c r="C48" s="16">
        <f t="shared" si="6"/>
        <v>1687.7136560969343</v>
      </c>
      <c r="D48" s="17">
        <f t="shared" si="3"/>
        <v>843.8112594878139</v>
      </c>
      <c r="E48" s="17">
        <f t="shared" si="0"/>
        <v>843.9023966091204</v>
      </c>
      <c r="F48" s="18">
        <v>0</v>
      </c>
      <c r="G48" s="20">
        <f t="shared" si="7"/>
        <v>167936.66806233628</v>
      </c>
      <c r="H48" s="23">
        <f t="shared" si="1"/>
        <v>137.9865489499598</v>
      </c>
      <c r="I48" s="17">
        <f>IF(E49&gt;0,(180-H48-B48)*C48-SUM(F$12:F48),0)</f>
        <v>4961.269801326365</v>
      </c>
    </row>
    <row r="49" spans="2:9" ht="12.75">
      <c r="B49" s="14">
        <f t="shared" si="5"/>
        <v>38</v>
      </c>
      <c r="C49" s="16">
        <f t="shared" si="6"/>
        <v>1687.7136560969343</v>
      </c>
      <c r="D49" s="17">
        <f t="shared" si="3"/>
        <v>848.030315785253</v>
      </c>
      <c r="E49" s="17">
        <f t="shared" si="0"/>
        <v>839.6833403116813</v>
      </c>
      <c r="F49" s="18">
        <v>0</v>
      </c>
      <c r="G49" s="20">
        <f t="shared" si="7"/>
        <v>167088.63774655102</v>
      </c>
      <c r="H49" s="23">
        <f t="shared" si="1"/>
        <v>136.98654894995977</v>
      </c>
      <c r="I49" s="17">
        <f>IF(E50&gt;0,(180-H49-B49)*C49-SUM(F$12:F49),0)</f>
        <v>4961.269801326413</v>
      </c>
    </row>
    <row r="50" spans="2:9" ht="12.75">
      <c r="B50" s="14">
        <f t="shared" si="5"/>
        <v>39</v>
      </c>
      <c r="C50" s="16">
        <f t="shared" si="6"/>
        <v>1687.7136560969343</v>
      </c>
      <c r="D50" s="17">
        <f t="shared" si="3"/>
        <v>852.2704673641792</v>
      </c>
      <c r="E50" s="17">
        <f t="shared" si="0"/>
        <v>835.4431887327551</v>
      </c>
      <c r="F50" s="18">
        <v>0</v>
      </c>
      <c r="G50" s="20">
        <f t="shared" si="7"/>
        <v>166236.36727918684</v>
      </c>
      <c r="H50" s="23">
        <f t="shared" si="1"/>
        <v>135.98654894995977</v>
      </c>
      <c r="I50" s="17">
        <f>IF(E51&gt;0,(180-H50-B50)*C50-SUM(F$12:F50),0)</f>
        <v>4961.269801326413</v>
      </c>
    </row>
    <row r="51" spans="2:9" ht="12.75">
      <c r="B51" s="14">
        <f t="shared" si="5"/>
        <v>40</v>
      </c>
      <c r="C51" s="16">
        <f t="shared" si="6"/>
        <v>1687.7136560969343</v>
      </c>
      <c r="D51" s="17">
        <f t="shared" si="3"/>
        <v>856.5318197010001</v>
      </c>
      <c r="E51" s="17">
        <f t="shared" si="0"/>
        <v>831.1818363959342</v>
      </c>
      <c r="F51" s="18">
        <v>0</v>
      </c>
      <c r="G51" s="20">
        <f t="shared" si="7"/>
        <v>165379.83545948585</v>
      </c>
      <c r="H51" s="23">
        <f t="shared" si="1"/>
        <v>134.98654894995977</v>
      </c>
      <c r="I51" s="17">
        <f>IF(E52&gt;0,(180-H51-B51)*C51-SUM(F$12:F51),0)</f>
        <v>4961.269801326413</v>
      </c>
    </row>
    <row r="52" spans="2:9" ht="12.75">
      <c r="B52" s="14">
        <f t="shared" si="5"/>
        <v>41</v>
      </c>
      <c r="C52" s="16">
        <f t="shared" si="6"/>
        <v>1687.7136560969343</v>
      </c>
      <c r="D52" s="17">
        <f t="shared" si="3"/>
        <v>860.8144787995051</v>
      </c>
      <c r="E52" s="17">
        <f t="shared" si="0"/>
        <v>826.8991772974292</v>
      </c>
      <c r="F52" s="18">
        <v>0</v>
      </c>
      <c r="G52" s="20">
        <f t="shared" si="7"/>
        <v>164519.02098068636</v>
      </c>
      <c r="H52" s="23">
        <f t="shared" si="1"/>
        <v>133.98654894995974</v>
      </c>
      <c r="I52" s="17">
        <f>IF(E53&gt;0,(180-H52-B52)*C52-SUM(F$12:F52),0)</f>
        <v>4961.269801326462</v>
      </c>
    </row>
    <row r="53" spans="2:9" ht="12.75">
      <c r="B53" s="14">
        <f t="shared" si="5"/>
        <v>42</v>
      </c>
      <c r="C53" s="16">
        <f t="shared" si="6"/>
        <v>1687.7136560969343</v>
      </c>
      <c r="D53" s="17">
        <f t="shared" si="3"/>
        <v>865.1185511935026</v>
      </c>
      <c r="E53" s="17">
        <f t="shared" si="0"/>
        <v>822.5951049034317</v>
      </c>
      <c r="F53" s="18">
        <v>0</v>
      </c>
      <c r="G53" s="20">
        <f t="shared" si="7"/>
        <v>163653.90242949285</v>
      </c>
      <c r="H53" s="23">
        <f t="shared" si="1"/>
        <v>132.9865489499597</v>
      </c>
      <c r="I53" s="17">
        <f>IF(E54&gt;0,(180-H53-B53)*C53-SUM(F$12:F53),0)</f>
        <v>4961.269801326509</v>
      </c>
    </row>
    <row r="54" spans="2:9" ht="12.75">
      <c r="B54" s="14">
        <f t="shared" si="5"/>
        <v>43</v>
      </c>
      <c r="C54" s="16">
        <f t="shared" si="6"/>
        <v>1687.7136560969343</v>
      </c>
      <c r="D54" s="17">
        <f t="shared" si="3"/>
        <v>869.44414394947</v>
      </c>
      <c r="E54" s="17">
        <f t="shared" si="0"/>
        <v>818.2695121474643</v>
      </c>
      <c r="F54" s="18">
        <v>0</v>
      </c>
      <c r="G54" s="20">
        <f t="shared" si="7"/>
        <v>162784.45828554337</v>
      </c>
      <c r="H54" s="23">
        <f t="shared" si="1"/>
        <v>131.9865489499597</v>
      </c>
      <c r="I54" s="17">
        <f>IF(E55&gt;0,(180-H54-B54)*C54-SUM(F$12:F54),0)</f>
        <v>4961.269801326509</v>
      </c>
    </row>
    <row r="55" spans="2:9" ht="12.75">
      <c r="B55" s="14">
        <f t="shared" si="5"/>
        <v>44</v>
      </c>
      <c r="C55" s="16">
        <f t="shared" si="6"/>
        <v>1687.7136560969343</v>
      </c>
      <c r="D55" s="17">
        <f t="shared" si="3"/>
        <v>873.7913646692174</v>
      </c>
      <c r="E55" s="17">
        <f t="shared" si="0"/>
        <v>813.9222914277169</v>
      </c>
      <c r="F55" s="18">
        <v>0</v>
      </c>
      <c r="G55" s="20">
        <f t="shared" si="7"/>
        <v>161910.66692087415</v>
      </c>
      <c r="H55" s="23">
        <f t="shared" si="1"/>
        <v>130.98654894995965</v>
      </c>
      <c r="I55" s="17">
        <f>IF(E56&gt;0,(180-H55-B55)*C55-SUM(F$12:F55),0)</f>
        <v>4961.269801326605</v>
      </c>
    </row>
    <row r="56" spans="2:9" ht="12.75">
      <c r="B56" s="14">
        <f t="shared" si="5"/>
        <v>45</v>
      </c>
      <c r="C56" s="16">
        <f t="shared" si="6"/>
        <v>1687.7136560969343</v>
      </c>
      <c r="D56" s="17">
        <f t="shared" si="3"/>
        <v>878.1603214925635</v>
      </c>
      <c r="E56" s="17">
        <f t="shared" si="0"/>
        <v>809.5533346043708</v>
      </c>
      <c r="F56" s="18">
        <v>0</v>
      </c>
      <c r="G56" s="20">
        <f t="shared" si="7"/>
        <v>161032.5065993816</v>
      </c>
      <c r="H56" s="23">
        <f t="shared" si="1"/>
        <v>129.98654894995963</v>
      </c>
      <c r="I56" s="17">
        <f>IF(E57&gt;0,(180-H56-B56)*C56-SUM(F$12:F56),0)</f>
        <v>4961.269801326653</v>
      </c>
    </row>
    <row r="57" spans="2:9" ht="12.75">
      <c r="B57" s="14">
        <f t="shared" si="5"/>
        <v>46</v>
      </c>
      <c r="C57" s="16">
        <f t="shared" si="6"/>
        <v>1687.7136560969343</v>
      </c>
      <c r="D57" s="17">
        <f t="shared" si="3"/>
        <v>882.5511231000264</v>
      </c>
      <c r="E57" s="17">
        <f t="shared" si="0"/>
        <v>805.1625329969079</v>
      </c>
      <c r="F57" s="18">
        <v>0</v>
      </c>
      <c r="G57" s="20">
        <f t="shared" si="7"/>
        <v>160149.95547628158</v>
      </c>
      <c r="H57" s="23">
        <f t="shared" si="1"/>
        <v>128.98654894995965</v>
      </c>
      <c r="I57" s="17">
        <f>IF(E58&gt;0,(180-H57-B57)*C57-SUM(F$12:F57),0)</f>
        <v>4961.269801326605</v>
      </c>
    </row>
    <row r="58" spans="2:9" ht="12.75">
      <c r="B58" s="14">
        <f t="shared" si="5"/>
        <v>47</v>
      </c>
      <c r="C58" s="16">
        <f t="shared" si="6"/>
        <v>1687.7136560969343</v>
      </c>
      <c r="D58" s="17">
        <f t="shared" si="3"/>
        <v>886.9638787155264</v>
      </c>
      <c r="E58" s="17">
        <f t="shared" si="0"/>
        <v>800.7497773814079</v>
      </c>
      <c r="F58" s="18">
        <v>0</v>
      </c>
      <c r="G58" s="20">
        <f t="shared" si="7"/>
        <v>159262.99159756606</v>
      </c>
      <c r="H58" s="23">
        <f t="shared" si="1"/>
        <v>127.98654894995964</v>
      </c>
      <c r="I58" s="17">
        <f>IF(E59&gt;0,(180-H58-B58)*C58-SUM(F$12:F58),0)</f>
        <v>4961.269801326629</v>
      </c>
    </row>
    <row r="59" spans="2:9" ht="12.75">
      <c r="B59" s="14">
        <f t="shared" si="5"/>
        <v>48</v>
      </c>
      <c r="C59" s="16">
        <f t="shared" si="6"/>
        <v>1687.7136560969343</v>
      </c>
      <c r="D59" s="17">
        <f t="shared" si="3"/>
        <v>891.398698109104</v>
      </c>
      <c r="E59" s="17">
        <f t="shared" si="0"/>
        <v>796.3149579878303</v>
      </c>
      <c r="F59" s="18">
        <v>0</v>
      </c>
      <c r="G59" s="20">
        <f t="shared" si="7"/>
        <v>158371.59289945694</v>
      </c>
      <c r="H59" s="23">
        <f t="shared" si="1"/>
        <v>126.98654894995957</v>
      </c>
      <c r="I59" s="17">
        <f>IF(E60&gt;0,(180-H59-B59)*C59-SUM(F$12:F59),0)</f>
        <v>4961.269801326749</v>
      </c>
    </row>
    <row r="60" spans="2:9" ht="12.75">
      <c r="B60" s="14">
        <f t="shared" si="5"/>
        <v>49</v>
      </c>
      <c r="C60" s="16">
        <f t="shared" si="6"/>
        <v>1687.7136560969343</v>
      </c>
      <c r="D60" s="17">
        <f t="shared" si="3"/>
        <v>895.8556915996496</v>
      </c>
      <c r="E60" s="17">
        <f t="shared" si="0"/>
        <v>791.8579644972847</v>
      </c>
      <c r="F60" s="18">
        <v>0</v>
      </c>
      <c r="G60" s="20">
        <f t="shared" si="7"/>
        <v>157475.73720785728</v>
      </c>
      <c r="H60" s="23">
        <f t="shared" si="1"/>
        <v>125.98654894995957</v>
      </c>
      <c r="I60" s="17">
        <f>IF(E61&gt;0,(180-H60-B60)*C60-SUM(F$12:F60),0)</f>
        <v>4961.269801326749</v>
      </c>
    </row>
    <row r="61" spans="2:9" ht="12.75">
      <c r="B61" s="14">
        <f t="shared" si="5"/>
        <v>50</v>
      </c>
      <c r="C61" s="16">
        <f t="shared" si="6"/>
        <v>1687.7136560969343</v>
      </c>
      <c r="D61" s="17">
        <f t="shared" si="3"/>
        <v>900.3349700576479</v>
      </c>
      <c r="E61" s="17">
        <f t="shared" si="0"/>
        <v>787.3786860392864</v>
      </c>
      <c r="F61" s="18">
        <v>0</v>
      </c>
      <c r="G61" s="20">
        <f t="shared" si="7"/>
        <v>156575.40223779963</v>
      </c>
      <c r="H61" s="23">
        <f t="shared" si="1"/>
        <v>124.98654894995951</v>
      </c>
      <c r="I61" s="17">
        <f>IF(E62&gt;0,(180-H61-B61)*C61-SUM(F$12:F61),0)</f>
        <v>4961.2698013268455</v>
      </c>
    </row>
    <row r="62" spans="2:9" ht="12.75">
      <c r="B62" s="14">
        <f t="shared" si="5"/>
        <v>51</v>
      </c>
      <c r="C62" s="16">
        <f t="shared" si="6"/>
        <v>1687.7136560969343</v>
      </c>
      <c r="D62" s="17">
        <f t="shared" si="3"/>
        <v>904.8366449079361</v>
      </c>
      <c r="E62" s="17">
        <f t="shared" si="0"/>
        <v>782.8770111889982</v>
      </c>
      <c r="F62" s="18">
        <v>0</v>
      </c>
      <c r="G62" s="20">
        <f t="shared" si="7"/>
        <v>155670.56559289168</v>
      </c>
      <c r="H62" s="23">
        <f t="shared" si="1"/>
        <v>123.9865489499595</v>
      </c>
      <c r="I62" s="17">
        <f>IF(E63&gt;0,(180-H62-B62)*C62-SUM(F$12:F62),0)</f>
        <v>4961.269801326869</v>
      </c>
    </row>
    <row r="63" spans="2:9" ht="12.75">
      <c r="B63" s="14">
        <f t="shared" si="5"/>
        <v>52</v>
      </c>
      <c r="C63" s="16">
        <f t="shared" si="6"/>
        <v>1687.7136560969343</v>
      </c>
      <c r="D63" s="17">
        <f t="shared" si="3"/>
        <v>909.360828132476</v>
      </c>
      <c r="E63" s="17">
        <f t="shared" si="0"/>
        <v>778.3528279644584</v>
      </c>
      <c r="F63" s="18">
        <v>0</v>
      </c>
      <c r="G63" s="20">
        <f t="shared" si="7"/>
        <v>154761.2047647592</v>
      </c>
      <c r="H63" s="23">
        <f t="shared" si="1"/>
        <v>122.98654894995946</v>
      </c>
      <c r="I63" s="17">
        <f>IF(E64&gt;0,(180-H63-B63)*C63-SUM(F$12:F63),0)</f>
        <v>4961.26980132694</v>
      </c>
    </row>
    <row r="64" spans="2:9" ht="12.75">
      <c r="B64" s="14">
        <f t="shared" si="5"/>
        <v>53</v>
      </c>
      <c r="C64" s="16">
        <f t="shared" si="6"/>
        <v>1687.7136560969343</v>
      </c>
      <c r="D64" s="17">
        <f t="shared" si="3"/>
        <v>913.9076322731383</v>
      </c>
      <c r="E64" s="17">
        <f t="shared" si="0"/>
        <v>773.806023823796</v>
      </c>
      <c r="F64" s="18">
        <v>0</v>
      </c>
      <c r="G64" s="20">
        <f t="shared" si="7"/>
        <v>153847.29713248607</v>
      </c>
      <c r="H64" s="23">
        <f t="shared" si="1"/>
        <v>121.98654894995946</v>
      </c>
      <c r="I64" s="17">
        <f>IF(E65&gt;0,(180-H64-B64)*C64-SUM(F$12:F64),0)</f>
        <v>4961.26980132694</v>
      </c>
    </row>
    <row r="65" spans="2:9" ht="12.75">
      <c r="B65" s="14">
        <f t="shared" si="5"/>
        <v>54</v>
      </c>
      <c r="C65" s="16">
        <f t="shared" si="6"/>
        <v>1687.7136560969343</v>
      </c>
      <c r="D65" s="17">
        <f t="shared" si="3"/>
        <v>918.4771704345039</v>
      </c>
      <c r="E65" s="17">
        <f t="shared" si="0"/>
        <v>769.2364856624304</v>
      </c>
      <c r="F65" s="18">
        <v>0</v>
      </c>
      <c r="G65" s="20">
        <f t="shared" si="7"/>
        <v>152928.81996205158</v>
      </c>
      <c r="H65" s="23">
        <f t="shared" si="1"/>
        <v>120.98654894995943</v>
      </c>
      <c r="I65" s="17">
        <f>IF(E66&gt;0,(180-H65-B65)*C65-SUM(F$12:F65),0)</f>
        <v>4961.269801326989</v>
      </c>
    </row>
    <row r="66" spans="2:9" ht="12.75">
      <c r="B66" s="14">
        <f t="shared" si="5"/>
        <v>55</v>
      </c>
      <c r="C66" s="16">
        <f t="shared" si="6"/>
        <v>1687.7136560969343</v>
      </c>
      <c r="D66" s="17">
        <f t="shared" si="3"/>
        <v>923.0695562866764</v>
      </c>
      <c r="E66" s="17">
        <f t="shared" si="0"/>
        <v>764.6440998102579</v>
      </c>
      <c r="F66" s="18">
        <v>0</v>
      </c>
      <c r="G66" s="20">
        <f t="shared" si="7"/>
        <v>152005.7504057649</v>
      </c>
      <c r="H66" s="23">
        <f t="shared" si="1"/>
        <v>119.98654894995943</v>
      </c>
      <c r="I66" s="17">
        <f>IF(E67&gt;0,(180-H66-B66)*C66-SUM(F$12:F66),0)</f>
        <v>4961.269801326989</v>
      </c>
    </row>
    <row r="67" spans="2:9" ht="12.75">
      <c r="B67" s="14">
        <f t="shared" si="5"/>
        <v>56</v>
      </c>
      <c r="C67" s="16">
        <f t="shared" si="6"/>
        <v>1687.7136560969343</v>
      </c>
      <c r="D67" s="17">
        <f t="shared" si="3"/>
        <v>927.6849040681099</v>
      </c>
      <c r="E67" s="17">
        <f t="shared" si="0"/>
        <v>760.0287520288244</v>
      </c>
      <c r="F67" s="18">
        <v>0</v>
      </c>
      <c r="G67" s="20">
        <f t="shared" si="7"/>
        <v>151078.0655016968</v>
      </c>
      <c r="H67" s="23">
        <f t="shared" si="1"/>
        <v>118.98654894995943</v>
      </c>
      <c r="I67" s="17">
        <f>IF(E68&gt;0,(180-H67-B67)*C67-SUM(F$12:F67),0)</f>
        <v>4961.269801326989</v>
      </c>
    </row>
    <row r="68" spans="2:9" ht="12.75">
      <c r="B68" s="14">
        <f t="shared" si="5"/>
        <v>57</v>
      </c>
      <c r="C68" s="16">
        <f t="shared" si="6"/>
        <v>1687.7136560969343</v>
      </c>
      <c r="D68" s="17">
        <f t="shared" si="3"/>
        <v>932.3233285884503</v>
      </c>
      <c r="E68" s="17">
        <f t="shared" si="0"/>
        <v>755.390327508484</v>
      </c>
      <c r="F68" s="18">
        <v>0</v>
      </c>
      <c r="G68" s="20">
        <f t="shared" si="7"/>
        <v>150145.74217310836</v>
      </c>
      <c r="H68" s="23">
        <f t="shared" si="1"/>
        <v>117.98654894995938</v>
      </c>
      <c r="I68" s="17">
        <f>IF(E69&gt;0,(180-H68-B68)*C68-SUM(F$12:F68),0)</f>
        <v>4961.26980132706</v>
      </c>
    </row>
    <row r="69" spans="2:9" ht="12.75">
      <c r="B69" s="14">
        <f t="shared" si="5"/>
        <v>58</v>
      </c>
      <c r="C69" s="16">
        <f t="shared" si="6"/>
        <v>1687.7136560969343</v>
      </c>
      <c r="D69" s="17">
        <f t="shared" si="3"/>
        <v>936.9849452313925</v>
      </c>
      <c r="E69" s="17">
        <f t="shared" si="0"/>
        <v>750.7287108655418</v>
      </c>
      <c r="F69" s="18">
        <v>0</v>
      </c>
      <c r="G69" s="20">
        <f t="shared" si="7"/>
        <v>149208.75722787698</v>
      </c>
      <c r="H69" s="23">
        <f t="shared" si="1"/>
        <v>116.98654894995937</v>
      </c>
      <c r="I69" s="17">
        <f>IF(E70&gt;0,(180-H69-B69)*C69-SUM(F$12:F69),0)</f>
        <v>4961.269801327086</v>
      </c>
    </row>
    <row r="70" spans="2:9" ht="12.75">
      <c r="B70" s="14">
        <f t="shared" si="5"/>
        <v>59</v>
      </c>
      <c r="C70" s="16">
        <f t="shared" si="6"/>
        <v>1687.7136560969343</v>
      </c>
      <c r="D70" s="17">
        <f t="shared" si="3"/>
        <v>941.6698699575494</v>
      </c>
      <c r="E70" s="17">
        <f t="shared" si="0"/>
        <v>746.0437861393849</v>
      </c>
      <c r="F70" s="18">
        <v>0</v>
      </c>
      <c r="G70" s="20">
        <f t="shared" si="7"/>
        <v>148267.08735791943</v>
      </c>
      <c r="H70" s="23">
        <f t="shared" si="1"/>
        <v>115.98654894995936</v>
      </c>
      <c r="I70" s="17">
        <f>IF(E71&gt;0,(180-H70-B70)*C70-SUM(F$12:F70),0)</f>
        <v>4961.269801327109</v>
      </c>
    </row>
    <row r="71" spans="2:9" ht="12.75">
      <c r="B71" s="14">
        <f t="shared" si="5"/>
        <v>60</v>
      </c>
      <c r="C71" s="16">
        <f t="shared" si="6"/>
        <v>1687.7136560969343</v>
      </c>
      <c r="D71" s="17">
        <f t="shared" si="3"/>
        <v>946.3782193073372</v>
      </c>
      <c r="E71" s="17">
        <f t="shared" si="0"/>
        <v>741.3354367895971</v>
      </c>
      <c r="F71" s="18">
        <v>0</v>
      </c>
      <c r="G71" s="20">
        <f t="shared" si="7"/>
        <v>147320.7091386121</v>
      </c>
      <c r="H71" s="23">
        <f t="shared" si="1"/>
        <v>114.98654894995936</v>
      </c>
      <c r="I71" s="17">
        <f>IF(E72&gt;0,(180-H71-B71)*C71-SUM(F$12:F71),0)</f>
        <v>4961.269801327109</v>
      </c>
    </row>
    <row r="72" spans="2:9" ht="12.75">
      <c r="B72" s="14">
        <f t="shared" si="5"/>
        <v>61</v>
      </c>
      <c r="C72" s="16">
        <f t="shared" si="6"/>
        <v>1687.7136560969343</v>
      </c>
      <c r="D72" s="17">
        <f t="shared" si="3"/>
        <v>951.1101104038739</v>
      </c>
      <c r="E72" s="17">
        <f t="shared" si="0"/>
        <v>736.6035456930604</v>
      </c>
      <c r="F72" s="18">
        <v>0</v>
      </c>
      <c r="G72" s="20">
        <f t="shared" si="7"/>
        <v>146369.5990282082</v>
      </c>
      <c r="H72" s="23">
        <f t="shared" si="1"/>
        <v>113.98654894995931</v>
      </c>
      <c r="I72" s="17">
        <f>IF(E73&gt;0,(180-H72-B72)*C72-SUM(F$12:F72),0)</f>
        <v>4961.26980132718</v>
      </c>
    </row>
    <row r="73" spans="2:9" ht="12.75">
      <c r="B73" s="14">
        <f t="shared" si="5"/>
        <v>62</v>
      </c>
      <c r="C73" s="16">
        <f t="shared" si="6"/>
        <v>1687.7136560969343</v>
      </c>
      <c r="D73" s="17">
        <f t="shared" si="3"/>
        <v>955.8656609558933</v>
      </c>
      <c r="E73" s="17">
        <f t="shared" si="0"/>
        <v>731.847995141041</v>
      </c>
      <c r="F73" s="18">
        <v>0</v>
      </c>
      <c r="G73" s="20">
        <f t="shared" si="7"/>
        <v>145413.7333672523</v>
      </c>
      <c r="H73" s="23">
        <f t="shared" si="1"/>
        <v>112.98654894995929</v>
      </c>
      <c r="I73" s="17">
        <f>IF(E74&gt;0,(180-H73-B73)*C73-SUM(F$12:F73),0)</f>
        <v>4961.269801327229</v>
      </c>
    </row>
    <row r="74" spans="2:9" ht="12.75">
      <c r="B74" s="14">
        <f t="shared" si="5"/>
        <v>63</v>
      </c>
      <c r="C74" s="16">
        <f t="shared" si="6"/>
        <v>1687.7136560969343</v>
      </c>
      <c r="D74" s="17">
        <f t="shared" si="3"/>
        <v>960.6449892606728</v>
      </c>
      <c r="E74" s="17">
        <f t="shared" si="0"/>
        <v>727.0686668362615</v>
      </c>
      <c r="F74" s="18">
        <v>0</v>
      </c>
      <c r="G74" s="20">
        <f t="shared" si="7"/>
        <v>144453.08837799163</v>
      </c>
      <c r="H74" s="23">
        <f t="shared" si="1"/>
        <v>111.98654894995929</v>
      </c>
      <c r="I74" s="17">
        <f>IF(E75&gt;0,(180-H74-B74)*C74-SUM(F$12:F74),0)</f>
        <v>4961.269801327229</v>
      </c>
    </row>
    <row r="75" spans="2:9" ht="12.75">
      <c r="B75" s="14">
        <f t="shared" si="5"/>
        <v>64</v>
      </c>
      <c r="C75" s="16">
        <f t="shared" si="6"/>
        <v>1687.7136560969343</v>
      </c>
      <c r="D75" s="17">
        <f t="shared" si="3"/>
        <v>965.4482142069761</v>
      </c>
      <c r="E75" s="17">
        <f t="shared" si="0"/>
        <v>722.2654418899582</v>
      </c>
      <c r="F75" s="18">
        <v>0</v>
      </c>
      <c r="G75" s="20">
        <f t="shared" si="7"/>
        <v>143487.64016378464</v>
      </c>
      <c r="H75" s="23">
        <f t="shared" si="1"/>
        <v>110.98654894995921</v>
      </c>
      <c r="I75" s="17">
        <f>IF(E76&gt;0,(180-H75-B75)*C75-SUM(F$12:F75),0)</f>
        <v>4961.269801327349</v>
      </c>
    </row>
    <row r="76" spans="2:9" ht="12.75">
      <c r="B76" s="14">
        <f t="shared" si="5"/>
        <v>65</v>
      </c>
      <c r="C76" s="16">
        <f t="shared" si="6"/>
        <v>1687.7136560969343</v>
      </c>
      <c r="D76" s="17">
        <f t="shared" si="3"/>
        <v>970.2754552780111</v>
      </c>
      <c r="E76" s="17">
        <f aca="true" t="shared" si="8" ref="E76:E139">G75*D$6/12</f>
        <v>717.4382008189232</v>
      </c>
      <c r="F76" s="18">
        <v>0</v>
      </c>
      <c r="G76" s="20">
        <f t="shared" si="7"/>
        <v>142517.36470850662</v>
      </c>
      <c r="H76" s="23">
        <f aca="true" t="shared" si="9" ref="H76:H139">NPER(D$6/12,-C$12,G76,0)</f>
        <v>109.98654894995919</v>
      </c>
      <c r="I76" s="17">
        <f>IF(E77&gt;0,(180-H76-B76)*C76-SUM(F$12:F76),0)</f>
        <v>4961.269801327397</v>
      </c>
    </row>
    <row r="77" spans="2:9" ht="12.75">
      <c r="B77" s="14">
        <f t="shared" si="5"/>
        <v>66</v>
      </c>
      <c r="C77" s="16">
        <f t="shared" si="6"/>
        <v>1687.7136560969343</v>
      </c>
      <c r="D77" s="17">
        <f aca="true" t="shared" si="10" ref="D77:D140">C77-E77</f>
        <v>975.1268325544012</v>
      </c>
      <c r="E77" s="17">
        <f t="shared" si="8"/>
        <v>712.5868235425331</v>
      </c>
      <c r="F77" s="18">
        <v>0</v>
      </c>
      <c r="G77" s="20">
        <f t="shared" si="7"/>
        <v>141542.2378759522</v>
      </c>
      <c r="H77" s="23">
        <f t="shared" si="9"/>
        <v>108.98654894995919</v>
      </c>
      <c r="I77" s="17">
        <f>IF(E78&gt;0,(180-H77-B77)*C77-SUM(F$12:F77),0)</f>
        <v>4961.269801327397</v>
      </c>
    </row>
    <row r="78" spans="2:9" ht="12.75">
      <c r="B78" s="14">
        <f aca="true" t="shared" si="11" ref="B78:B141">B77+1</f>
        <v>67</v>
      </c>
      <c r="C78" s="16">
        <f t="shared" si="6"/>
        <v>1687.7136560969343</v>
      </c>
      <c r="D78" s="17">
        <f t="shared" si="10"/>
        <v>980.0024667171733</v>
      </c>
      <c r="E78" s="17">
        <f t="shared" si="8"/>
        <v>707.711189379761</v>
      </c>
      <c r="F78" s="18">
        <v>0</v>
      </c>
      <c r="G78" s="20">
        <f t="shared" si="7"/>
        <v>140562.23540923503</v>
      </c>
      <c r="H78" s="23">
        <f t="shared" si="9"/>
        <v>107.98654894995914</v>
      </c>
      <c r="I78" s="17">
        <f>IF(E79&gt;0,(180-H78-B78)*C78-SUM(F$12:F78),0)</f>
        <v>4961.269801327469</v>
      </c>
    </row>
    <row r="79" spans="2:9" ht="12.75">
      <c r="B79" s="14">
        <f t="shared" si="11"/>
        <v>68</v>
      </c>
      <c r="C79" s="16">
        <f t="shared" si="6"/>
        <v>1687.7136560969343</v>
      </c>
      <c r="D79" s="17">
        <f t="shared" si="10"/>
        <v>984.9024790507592</v>
      </c>
      <c r="E79" s="17">
        <f t="shared" si="8"/>
        <v>702.8111770461751</v>
      </c>
      <c r="F79" s="18">
        <v>0</v>
      </c>
      <c r="G79" s="20">
        <f t="shared" si="7"/>
        <v>139577.33293018426</v>
      </c>
      <c r="H79" s="23">
        <f t="shared" si="9"/>
        <v>106.9865489499591</v>
      </c>
      <c r="I79" s="17">
        <f>IF(E80&gt;0,(180-H79-B79)*C79-SUM(F$12:F79),0)</f>
        <v>4961.26980132754</v>
      </c>
    </row>
    <row r="80" spans="2:9" ht="12.75">
      <c r="B80" s="14">
        <f t="shared" si="11"/>
        <v>69</v>
      </c>
      <c r="C80" s="16">
        <f t="shared" si="6"/>
        <v>1687.7136560969343</v>
      </c>
      <c r="D80" s="17">
        <f t="shared" si="10"/>
        <v>989.826991446013</v>
      </c>
      <c r="E80" s="17">
        <f t="shared" si="8"/>
        <v>697.8866646509213</v>
      </c>
      <c r="F80" s="18">
        <v>0</v>
      </c>
      <c r="G80" s="20">
        <f t="shared" si="7"/>
        <v>138587.50593873824</v>
      </c>
      <c r="H80" s="23">
        <f t="shared" si="9"/>
        <v>105.98654894995907</v>
      </c>
      <c r="I80" s="17">
        <f>IF(E81&gt;0,(180-H80-B80)*C80-SUM(F$12:F80),0)</f>
        <v>4961.269801327588</v>
      </c>
    </row>
    <row r="81" spans="2:9" ht="12.75">
      <c r="B81" s="14">
        <f t="shared" si="11"/>
        <v>70</v>
      </c>
      <c r="C81" s="16">
        <f t="shared" si="6"/>
        <v>1687.7136560969343</v>
      </c>
      <c r="D81" s="17">
        <f t="shared" si="10"/>
        <v>994.7761264032432</v>
      </c>
      <c r="E81" s="17">
        <f t="shared" si="8"/>
        <v>692.9375296936911</v>
      </c>
      <c r="F81" s="18">
        <v>0</v>
      </c>
      <c r="G81" s="20">
        <f t="shared" si="7"/>
        <v>137592.729812335</v>
      </c>
      <c r="H81" s="23">
        <f t="shared" si="9"/>
        <v>104.98654894995906</v>
      </c>
      <c r="I81" s="17">
        <f>IF(E82&gt;0,(180-H81-B81)*C81-SUM(F$12:F81),0)</f>
        <v>4961.269801327613</v>
      </c>
    </row>
    <row r="82" spans="2:9" ht="12.75">
      <c r="B82" s="14">
        <f t="shared" si="11"/>
        <v>71</v>
      </c>
      <c r="C82" s="16">
        <f t="shared" si="6"/>
        <v>1687.7136560969343</v>
      </c>
      <c r="D82" s="17">
        <f t="shared" si="10"/>
        <v>999.7500070352594</v>
      </c>
      <c r="E82" s="17">
        <f t="shared" si="8"/>
        <v>687.9636490616749</v>
      </c>
      <c r="F82" s="18">
        <v>0</v>
      </c>
      <c r="G82" s="20">
        <f t="shared" si="7"/>
        <v>136592.97980529972</v>
      </c>
      <c r="H82" s="23">
        <f t="shared" si="9"/>
        <v>103.98654894995903</v>
      </c>
      <c r="I82" s="17">
        <f>IF(E83&gt;0,(180-H82-B82)*C82-SUM(F$12:F82),0)</f>
        <v>4961.26980132766</v>
      </c>
    </row>
    <row r="83" spans="2:9" ht="12.75">
      <c r="B83" s="14">
        <f t="shared" si="11"/>
        <v>72</v>
      </c>
      <c r="C83" s="16">
        <f t="shared" si="6"/>
        <v>1687.7136560969343</v>
      </c>
      <c r="D83" s="17">
        <f t="shared" si="10"/>
        <v>1004.7487570704357</v>
      </c>
      <c r="E83" s="17">
        <f t="shared" si="8"/>
        <v>682.9648990264986</v>
      </c>
      <c r="F83" s="18">
        <v>0</v>
      </c>
      <c r="G83" s="20">
        <f t="shared" si="7"/>
        <v>135588.2310482293</v>
      </c>
      <c r="H83" s="23">
        <f t="shared" si="9"/>
        <v>102.986548949959</v>
      </c>
      <c r="I83" s="17">
        <f>IF(E84&gt;0,(180-H83-B83)*C83-SUM(F$12:F83),0)</f>
        <v>4961.269801327708</v>
      </c>
    </row>
    <row r="84" spans="2:9" ht="12.75">
      <c r="B84" s="14">
        <f t="shared" si="11"/>
        <v>73</v>
      </c>
      <c r="C84" s="16">
        <f t="shared" si="6"/>
        <v>1687.7136560969343</v>
      </c>
      <c r="D84" s="17">
        <f t="shared" si="10"/>
        <v>1009.7725008557878</v>
      </c>
      <c r="E84" s="17">
        <f t="shared" si="8"/>
        <v>677.9411552411465</v>
      </c>
      <c r="F84" s="18">
        <v>0</v>
      </c>
      <c r="G84" s="20">
        <f t="shared" si="7"/>
        <v>134578.4585473735</v>
      </c>
      <c r="H84" s="23">
        <f t="shared" si="9"/>
        <v>101.98654894995896</v>
      </c>
      <c r="I84" s="17">
        <f>IF(E85&gt;0,(180-H84-B84)*C84-SUM(F$12:F84),0)</f>
        <v>4961.26980132778</v>
      </c>
    </row>
    <row r="85" spans="2:9" ht="12.75">
      <c r="B85" s="14">
        <f t="shared" si="11"/>
        <v>74</v>
      </c>
      <c r="C85" s="16">
        <f t="shared" si="6"/>
        <v>1687.7136560969343</v>
      </c>
      <c r="D85" s="17">
        <f t="shared" si="10"/>
        <v>1014.8213633600668</v>
      </c>
      <c r="E85" s="17">
        <f t="shared" si="8"/>
        <v>672.8922927368675</v>
      </c>
      <c r="F85" s="18">
        <v>0</v>
      </c>
      <c r="G85" s="20">
        <f t="shared" si="7"/>
        <v>133563.63718401344</v>
      </c>
      <c r="H85" s="23">
        <f t="shared" si="9"/>
        <v>100.98654894995899</v>
      </c>
      <c r="I85" s="17">
        <f>IF(E86&gt;0,(180-H85-B85)*C85-SUM(F$12:F85),0)</f>
        <v>4961.269801327733</v>
      </c>
    </row>
    <row r="86" spans="2:9" ht="12.75">
      <c r="B86" s="14">
        <f t="shared" si="11"/>
        <v>75</v>
      </c>
      <c r="C86" s="16">
        <f t="shared" si="6"/>
        <v>1687.7136560969343</v>
      </c>
      <c r="D86" s="17">
        <f t="shared" si="10"/>
        <v>1019.8954701768672</v>
      </c>
      <c r="E86" s="17">
        <f t="shared" si="8"/>
        <v>667.8181859200671</v>
      </c>
      <c r="F86" s="18">
        <v>0</v>
      </c>
      <c r="G86" s="20">
        <f t="shared" si="7"/>
        <v>132543.74171383656</v>
      </c>
      <c r="H86" s="23">
        <f t="shared" si="9"/>
        <v>99.98654894995893</v>
      </c>
      <c r="I86" s="17">
        <f>IF(E87&gt;0,(180-H86-B86)*C86-SUM(F$12:F86),0)</f>
        <v>4961.269801327828</v>
      </c>
    </row>
    <row r="87" spans="2:9" ht="12.75">
      <c r="B87" s="14">
        <f t="shared" si="11"/>
        <v>76</v>
      </c>
      <c r="C87" s="16">
        <f t="shared" si="6"/>
        <v>1687.7136560969343</v>
      </c>
      <c r="D87" s="17">
        <f t="shared" si="10"/>
        <v>1024.9949475277517</v>
      </c>
      <c r="E87" s="17">
        <f t="shared" si="8"/>
        <v>662.7187085691827</v>
      </c>
      <c r="F87" s="18">
        <v>0</v>
      </c>
      <c r="G87" s="20">
        <f t="shared" si="7"/>
        <v>131518.74676630882</v>
      </c>
      <c r="H87" s="23">
        <f t="shared" si="9"/>
        <v>98.98654894995893</v>
      </c>
      <c r="I87" s="17">
        <f>IF(E88&gt;0,(180-H87-B87)*C87-SUM(F$12:F87),0)</f>
        <v>4961.269801327828</v>
      </c>
    </row>
    <row r="88" spans="2:9" ht="12.75">
      <c r="B88" s="14">
        <f t="shared" si="11"/>
        <v>77</v>
      </c>
      <c r="C88" s="16">
        <f t="shared" si="6"/>
        <v>1687.7136560969343</v>
      </c>
      <c r="D88" s="17">
        <f t="shared" si="10"/>
        <v>1030.1199222653904</v>
      </c>
      <c r="E88" s="17">
        <f t="shared" si="8"/>
        <v>657.593733831544</v>
      </c>
      <c r="F88" s="18">
        <v>0</v>
      </c>
      <c r="G88" s="20">
        <f t="shared" si="7"/>
        <v>130488.62684404342</v>
      </c>
      <c r="H88" s="23">
        <f t="shared" si="9"/>
        <v>97.98654894995886</v>
      </c>
      <c r="I88" s="17">
        <f>IF(E89&gt;0,(180-H88-B88)*C88-SUM(F$12:F88),0)</f>
        <v>4961.269801327948</v>
      </c>
    </row>
    <row r="89" spans="2:9" ht="12.75">
      <c r="B89" s="14">
        <f t="shared" si="11"/>
        <v>78</v>
      </c>
      <c r="C89" s="16">
        <f aca="true" t="shared" si="12" ref="C89:C152">IF(G88&gt;0,-PMT(D$6/12,15*12,D$5,0),0)</f>
        <v>1687.7136560969343</v>
      </c>
      <c r="D89" s="17">
        <f t="shared" si="10"/>
        <v>1035.2705218767173</v>
      </c>
      <c r="E89" s="17">
        <f t="shared" si="8"/>
        <v>652.4431342202171</v>
      </c>
      <c r="F89" s="18">
        <v>0</v>
      </c>
      <c r="G89" s="20">
        <f aca="true" t="shared" si="13" ref="G89:G152">IF((G88-D89-F89)&gt;0,G88-D89-F89,0)</f>
        <v>129453.3563221667</v>
      </c>
      <c r="H89" s="23">
        <f t="shared" si="9"/>
        <v>96.98654894995887</v>
      </c>
      <c r="I89" s="17">
        <f>IF(E90&gt;0,(180-H89-B89)*C89-SUM(F$12:F89),0)</f>
        <v>4961.269801327924</v>
      </c>
    </row>
    <row r="90" spans="2:9" ht="12.75">
      <c r="B90" s="14">
        <f t="shared" si="11"/>
        <v>79</v>
      </c>
      <c r="C90" s="16">
        <f t="shared" si="12"/>
        <v>1687.7136560969343</v>
      </c>
      <c r="D90" s="17">
        <f t="shared" si="10"/>
        <v>1040.4468744861008</v>
      </c>
      <c r="E90" s="17">
        <f t="shared" si="8"/>
        <v>647.2667816108335</v>
      </c>
      <c r="F90" s="18">
        <v>0</v>
      </c>
      <c r="G90" s="20">
        <f t="shared" si="13"/>
        <v>128412.90944768059</v>
      </c>
      <c r="H90" s="23">
        <f t="shared" si="9"/>
        <v>95.98654894995886</v>
      </c>
      <c r="I90" s="17">
        <f>IF(E91&gt;0,(180-H90-B90)*C90-SUM(F$12:F90),0)</f>
        <v>4961.269801327948</v>
      </c>
    </row>
    <row r="91" spans="2:9" ht="12.75">
      <c r="B91" s="14">
        <f t="shared" si="11"/>
        <v>80</v>
      </c>
      <c r="C91" s="16">
        <f t="shared" si="12"/>
        <v>1687.7136560969343</v>
      </c>
      <c r="D91" s="17">
        <f t="shared" si="10"/>
        <v>1045.6491088585312</v>
      </c>
      <c r="E91" s="17">
        <f t="shared" si="8"/>
        <v>642.064547238403</v>
      </c>
      <c r="F91" s="18">
        <v>0</v>
      </c>
      <c r="G91" s="20">
        <f t="shared" si="13"/>
        <v>127367.26033882206</v>
      </c>
      <c r="H91" s="23">
        <f t="shared" si="9"/>
        <v>94.9865489499588</v>
      </c>
      <c r="I91" s="17">
        <f>IF(E92&gt;0,(180-H91-B91)*C91-SUM(F$12:F91),0)</f>
        <v>4961.269801328044</v>
      </c>
    </row>
    <row r="92" spans="2:9" ht="12.75">
      <c r="B92" s="14">
        <f t="shared" si="11"/>
        <v>81</v>
      </c>
      <c r="C92" s="16">
        <f t="shared" si="12"/>
        <v>1687.7136560969343</v>
      </c>
      <c r="D92" s="17">
        <f t="shared" si="10"/>
        <v>1050.877354402824</v>
      </c>
      <c r="E92" s="17">
        <f t="shared" si="8"/>
        <v>636.8363016941103</v>
      </c>
      <c r="F92" s="18">
        <v>0</v>
      </c>
      <c r="G92" s="20">
        <f t="shared" si="13"/>
        <v>126316.38298441924</v>
      </c>
      <c r="H92" s="23">
        <f t="shared" si="9"/>
        <v>93.98654894995877</v>
      </c>
      <c r="I92" s="17">
        <f>IF(E93&gt;0,(180-H92-B92)*C92-SUM(F$12:F92),0)</f>
        <v>4961.2698013280915</v>
      </c>
    </row>
    <row r="93" spans="2:9" ht="12.75">
      <c r="B93" s="14">
        <f t="shared" si="11"/>
        <v>82</v>
      </c>
      <c r="C93" s="16">
        <f t="shared" si="12"/>
        <v>1687.7136560969343</v>
      </c>
      <c r="D93" s="17">
        <f t="shared" si="10"/>
        <v>1056.1317411748382</v>
      </c>
      <c r="E93" s="17">
        <f t="shared" si="8"/>
        <v>631.5819149220962</v>
      </c>
      <c r="F93" s="18">
        <v>0</v>
      </c>
      <c r="G93" s="20">
        <f t="shared" si="13"/>
        <v>125260.2512432444</v>
      </c>
      <c r="H93" s="23">
        <f t="shared" si="9"/>
        <v>92.9865489499588</v>
      </c>
      <c r="I93" s="17">
        <f>IF(E94&gt;0,(180-H93-B93)*C93-SUM(F$12:F93),0)</f>
        <v>4961.269801328044</v>
      </c>
    </row>
    <row r="94" spans="2:9" ht="12.75">
      <c r="B94" s="14">
        <f t="shared" si="11"/>
        <v>83</v>
      </c>
      <c r="C94" s="16">
        <f t="shared" si="12"/>
        <v>1687.7136560969343</v>
      </c>
      <c r="D94" s="17">
        <f t="shared" si="10"/>
        <v>1061.4123998807122</v>
      </c>
      <c r="E94" s="17">
        <f t="shared" si="8"/>
        <v>626.301256216222</v>
      </c>
      <c r="F94" s="18">
        <v>0</v>
      </c>
      <c r="G94" s="20">
        <f t="shared" si="13"/>
        <v>124198.83884336369</v>
      </c>
      <c r="H94" s="23">
        <f t="shared" si="9"/>
        <v>91.98654894995876</v>
      </c>
      <c r="I94" s="17">
        <f>IF(E95&gt;0,(180-H94-B94)*C94-SUM(F$12:F94),0)</f>
        <v>4961.269801328117</v>
      </c>
    </row>
    <row r="95" spans="2:9" ht="12.75">
      <c r="B95" s="14">
        <f t="shared" si="11"/>
        <v>84</v>
      </c>
      <c r="C95" s="16">
        <f t="shared" si="12"/>
        <v>1687.7136560969343</v>
      </c>
      <c r="D95" s="17">
        <f t="shared" si="10"/>
        <v>1066.719461880116</v>
      </c>
      <c r="E95" s="17">
        <f t="shared" si="8"/>
        <v>620.9941942168184</v>
      </c>
      <c r="F95" s="18">
        <v>0</v>
      </c>
      <c r="G95" s="20">
        <f t="shared" si="13"/>
        <v>123132.11938148357</v>
      </c>
      <c r="H95" s="23">
        <f t="shared" si="9"/>
        <v>90.98654894995877</v>
      </c>
      <c r="I95" s="17">
        <f>IF(E96&gt;0,(180-H95-B95)*C95-SUM(F$12:F95),0)</f>
        <v>4961.2698013280915</v>
      </c>
    </row>
    <row r="96" spans="2:9" ht="12.75">
      <c r="B96" s="14">
        <f t="shared" si="11"/>
        <v>85</v>
      </c>
      <c r="C96" s="16">
        <f t="shared" si="12"/>
        <v>1687.7136560969343</v>
      </c>
      <c r="D96" s="17">
        <f t="shared" si="10"/>
        <v>1072.0530591895165</v>
      </c>
      <c r="E96" s="17">
        <f t="shared" si="8"/>
        <v>615.6605969074178</v>
      </c>
      <c r="F96" s="18">
        <v>0</v>
      </c>
      <c r="G96" s="20">
        <f t="shared" si="13"/>
        <v>122060.06632229405</v>
      </c>
      <c r="H96" s="23">
        <f t="shared" si="9"/>
        <v>89.9865489499587</v>
      </c>
      <c r="I96" s="17">
        <f>IF(E97&gt;0,(180-H96-B96)*C96-SUM(F$12:F96),0)</f>
        <v>4961.2698013282115</v>
      </c>
    </row>
    <row r="97" spans="2:9" ht="12.75">
      <c r="B97" s="14">
        <f t="shared" si="11"/>
        <v>86</v>
      </c>
      <c r="C97" s="16">
        <f t="shared" si="12"/>
        <v>1687.7136560969343</v>
      </c>
      <c r="D97" s="17">
        <f t="shared" si="10"/>
        <v>1077.413324485464</v>
      </c>
      <c r="E97" s="17">
        <f t="shared" si="8"/>
        <v>610.3003316114703</v>
      </c>
      <c r="F97" s="18">
        <v>0</v>
      </c>
      <c r="G97" s="20">
        <f t="shared" si="13"/>
        <v>120982.65299780859</v>
      </c>
      <c r="H97" s="23">
        <f t="shared" si="9"/>
        <v>88.9865489499587</v>
      </c>
      <c r="I97" s="17">
        <f>IF(E98&gt;0,(180-H97-B97)*C97-SUM(F$12:F97),0)</f>
        <v>4961.2698013282115</v>
      </c>
    </row>
    <row r="98" spans="2:9" ht="12.75">
      <c r="B98" s="14">
        <f t="shared" si="11"/>
        <v>87</v>
      </c>
      <c r="C98" s="16">
        <f t="shared" si="12"/>
        <v>1687.7136560969343</v>
      </c>
      <c r="D98" s="17">
        <f t="shared" si="10"/>
        <v>1082.8003911078913</v>
      </c>
      <c r="E98" s="17">
        <f t="shared" si="8"/>
        <v>604.9132649890429</v>
      </c>
      <c r="F98" s="18">
        <v>0</v>
      </c>
      <c r="G98" s="20">
        <f t="shared" si="13"/>
        <v>119899.8526067007</v>
      </c>
      <c r="H98" s="23">
        <f t="shared" si="9"/>
        <v>87.9865489499587</v>
      </c>
      <c r="I98" s="17">
        <f>IF(E99&gt;0,(180-H98-B98)*C98-SUM(F$12:F98),0)</f>
        <v>4961.2698013282115</v>
      </c>
    </row>
    <row r="99" spans="2:9" ht="12.75">
      <c r="B99" s="14">
        <f t="shared" si="11"/>
        <v>88</v>
      </c>
      <c r="C99" s="16">
        <f t="shared" si="12"/>
        <v>1687.7136560969343</v>
      </c>
      <c r="D99" s="17">
        <f t="shared" si="10"/>
        <v>1088.2143930634306</v>
      </c>
      <c r="E99" s="17">
        <f t="shared" si="8"/>
        <v>599.4992630335036</v>
      </c>
      <c r="F99" s="18">
        <v>0</v>
      </c>
      <c r="G99" s="20">
        <f t="shared" si="13"/>
        <v>118811.63821363727</v>
      </c>
      <c r="H99" s="23">
        <f t="shared" si="9"/>
        <v>86.98654894995862</v>
      </c>
      <c r="I99" s="17">
        <f>IF(E100&gt;0,(180-H99-B99)*C99-SUM(F$12:F99),0)</f>
        <v>4961.269801328355</v>
      </c>
    </row>
    <row r="100" spans="2:9" ht="12.75">
      <c r="B100" s="14">
        <f t="shared" si="11"/>
        <v>89</v>
      </c>
      <c r="C100" s="16">
        <f t="shared" si="12"/>
        <v>1687.7136560969343</v>
      </c>
      <c r="D100" s="17">
        <f t="shared" si="10"/>
        <v>1093.655465028748</v>
      </c>
      <c r="E100" s="17">
        <f t="shared" si="8"/>
        <v>594.0581910681864</v>
      </c>
      <c r="F100" s="18">
        <v>0</v>
      </c>
      <c r="G100" s="20">
        <f t="shared" si="13"/>
        <v>117717.98274860853</v>
      </c>
      <c r="H100" s="23">
        <f t="shared" si="9"/>
        <v>85.98654894995863</v>
      </c>
      <c r="I100" s="17">
        <f>IF(E101&gt;0,(180-H100-B100)*C100-SUM(F$12:F100),0)</f>
        <v>4961.269801328332</v>
      </c>
    </row>
    <row r="101" spans="2:9" ht="12.75">
      <c r="B101" s="14">
        <f t="shared" si="11"/>
        <v>90</v>
      </c>
      <c r="C101" s="16">
        <f t="shared" si="12"/>
        <v>1687.7136560969343</v>
      </c>
      <c r="D101" s="17">
        <f t="shared" si="10"/>
        <v>1099.1237423538917</v>
      </c>
      <c r="E101" s="17">
        <f t="shared" si="8"/>
        <v>588.5899137430426</v>
      </c>
      <c r="F101" s="18">
        <v>0</v>
      </c>
      <c r="G101" s="20">
        <f t="shared" si="13"/>
        <v>116618.85900625463</v>
      </c>
      <c r="H101" s="23">
        <f t="shared" si="9"/>
        <v>84.98654894995865</v>
      </c>
      <c r="I101" s="17">
        <f>IF(E102&gt;0,(180-H101-B101)*C101-SUM(F$12:F101),0)</f>
        <v>4961.269801328308</v>
      </c>
    </row>
    <row r="102" spans="2:9" ht="12.75">
      <c r="B102" s="14">
        <f t="shared" si="11"/>
        <v>91</v>
      </c>
      <c r="C102" s="16">
        <f t="shared" si="12"/>
        <v>1687.7136560969343</v>
      </c>
      <c r="D102" s="17">
        <f t="shared" si="10"/>
        <v>1104.619361065661</v>
      </c>
      <c r="E102" s="17">
        <f t="shared" si="8"/>
        <v>583.0942950312732</v>
      </c>
      <c r="F102" s="18">
        <v>0</v>
      </c>
      <c r="G102" s="20">
        <f t="shared" si="13"/>
        <v>115514.23964518897</v>
      </c>
      <c r="H102" s="23">
        <f t="shared" si="9"/>
        <v>83.98654894995859</v>
      </c>
      <c r="I102" s="17">
        <f>IF(E103&gt;0,(180-H102-B102)*C102-SUM(F$12:F102),0)</f>
        <v>4961.269801328404</v>
      </c>
    </row>
    <row r="103" spans="2:9" ht="12.75">
      <c r="B103" s="14">
        <f t="shared" si="11"/>
        <v>92</v>
      </c>
      <c r="C103" s="16">
        <f t="shared" si="12"/>
        <v>1687.7136560969343</v>
      </c>
      <c r="D103" s="17">
        <f t="shared" si="10"/>
        <v>1110.1424578709893</v>
      </c>
      <c r="E103" s="17">
        <f t="shared" si="8"/>
        <v>577.5711982259448</v>
      </c>
      <c r="F103" s="18">
        <v>0</v>
      </c>
      <c r="G103" s="20">
        <f t="shared" si="13"/>
        <v>114404.09718731798</v>
      </c>
      <c r="H103" s="23">
        <f t="shared" si="9"/>
        <v>82.98654894995855</v>
      </c>
      <c r="I103" s="17">
        <f>IF(E104&gt;0,(180-H103-B103)*C103-SUM(F$12:F103),0)</f>
        <v>4961.269801328475</v>
      </c>
    </row>
    <row r="104" spans="2:9" ht="12.75">
      <c r="B104" s="14">
        <f t="shared" si="11"/>
        <v>93</v>
      </c>
      <c r="C104" s="16">
        <f t="shared" si="12"/>
        <v>1687.7136560969343</v>
      </c>
      <c r="D104" s="17">
        <f t="shared" si="10"/>
        <v>1115.6931701603444</v>
      </c>
      <c r="E104" s="17">
        <f t="shared" si="8"/>
        <v>572.0204859365898</v>
      </c>
      <c r="F104" s="18">
        <v>0</v>
      </c>
      <c r="G104" s="20">
        <f t="shared" si="13"/>
        <v>113288.40401715763</v>
      </c>
      <c r="H104" s="23">
        <f t="shared" si="9"/>
        <v>81.9865489499585</v>
      </c>
      <c r="I104" s="17">
        <f>IF(E105&gt;0,(180-H104-B104)*C104-SUM(F$12:F104),0)</f>
        <v>4961.269801328548</v>
      </c>
    </row>
    <row r="105" spans="2:9" ht="12.75">
      <c r="B105" s="14">
        <f t="shared" si="11"/>
        <v>94</v>
      </c>
      <c r="C105" s="16">
        <f t="shared" si="12"/>
        <v>1687.7136560969343</v>
      </c>
      <c r="D105" s="17">
        <f t="shared" si="10"/>
        <v>1121.2716360111463</v>
      </c>
      <c r="E105" s="17">
        <f t="shared" si="8"/>
        <v>566.4420200857882</v>
      </c>
      <c r="F105" s="18">
        <v>0</v>
      </c>
      <c r="G105" s="20">
        <f t="shared" si="13"/>
        <v>112167.13238114648</v>
      </c>
      <c r="H105" s="23">
        <f t="shared" si="9"/>
        <v>80.9865489499585</v>
      </c>
      <c r="I105" s="17">
        <f>IF(E106&gt;0,(180-H105-B105)*C105-SUM(F$12:F105),0)</f>
        <v>4961.269801328548</v>
      </c>
    </row>
    <row r="106" spans="2:9" ht="12.75">
      <c r="B106" s="14">
        <f t="shared" si="11"/>
        <v>95</v>
      </c>
      <c r="C106" s="16">
        <f t="shared" si="12"/>
        <v>1687.7136560969343</v>
      </c>
      <c r="D106" s="17">
        <f t="shared" si="10"/>
        <v>1126.8779941912019</v>
      </c>
      <c r="E106" s="17">
        <f t="shared" si="8"/>
        <v>560.8356619057324</v>
      </c>
      <c r="F106" s="18">
        <v>0</v>
      </c>
      <c r="G106" s="20">
        <f t="shared" si="13"/>
        <v>111040.25438695528</v>
      </c>
      <c r="H106" s="23">
        <f t="shared" si="9"/>
        <v>79.98654894995848</v>
      </c>
      <c r="I106" s="17">
        <f>IF(E107&gt;0,(180-H106-B106)*C106-SUM(F$12:F106),0)</f>
        <v>4961.269801328595</v>
      </c>
    </row>
    <row r="107" spans="2:9" ht="12.75">
      <c r="B107" s="14">
        <f t="shared" si="11"/>
        <v>96</v>
      </c>
      <c r="C107" s="16">
        <f t="shared" si="12"/>
        <v>1687.7136560969343</v>
      </c>
      <c r="D107" s="17">
        <f t="shared" si="10"/>
        <v>1132.512384162158</v>
      </c>
      <c r="E107" s="17">
        <f t="shared" si="8"/>
        <v>555.2012719347764</v>
      </c>
      <c r="F107" s="18">
        <v>0</v>
      </c>
      <c r="G107" s="20">
        <f t="shared" si="13"/>
        <v>109907.74200279312</v>
      </c>
      <c r="H107" s="23">
        <f t="shared" si="9"/>
        <v>78.98654894995846</v>
      </c>
      <c r="I107" s="17">
        <f>IF(E108&gt;0,(180-H107-B107)*C107-SUM(F$12:F107),0)</f>
        <v>4961.269801328619</v>
      </c>
    </row>
    <row r="108" spans="2:9" ht="12.75">
      <c r="B108" s="14">
        <f t="shared" si="11"/>
        <v>97</v>
      </c>
      <c r="C108" s="16">
        <f t="shared" si="12"/>
        <v>1687.7136560969343</v>
      </c>
      <c r="D108" s="17">
        <f t="shared" si="10"/>
        <v>1138.1749460829687</v>
      </c>
      <c r="E108" s="17">
        <f t="shared" si="8"/>
        <v>549.5387100139656</v>
      </c>
      <c r="F108" s="18">
        <v>0</v>
      </c>
      <c r="G108" s="20">
        <f t="shared" si="13"/>
        <v>108769.56705671015</v>
      </c>
      <c r="H108" s="23">
        <f t="shared" si="9"/>
        <v>77.98654894995845</v>
      </c>
      <c r="I108" s="17">
        <f>IF(E109&gt;0,(180-H108-B108)*C108-SUM(F$12:F108),0)</f>
        <v>4961.2698013286445</v>
      </c>
    </row>
    <row r="109" spans="2:9" ht="12.75">
      <c r="B109" s="14">
        <f t="shared" si="11"/>
        <v>98</v>
      </c>
      <c r="C109" s="16">
        <f t="shared" si="12"/>
        <v>1687.7136560969343</v>
      </c>
      <c r="D109" s="17">
        <f t="shared" si="10"/>
        <v>1143.8658208133836</v>
      </c>
      <c r="E109" s="17">
        <f t="shared" si="8"/>
        <v>543.8478352835507</v>
      </c>
      <c r="F109" s="18">
        <v>0</v>
      </c>
      <c r="G109" s="20">
        <f t="shared" si="13"/>
        <v>107625.70123589676</v>
      </c>
      <c r="H109" s="23">
        <f t="shared" si="9"/>
        <v>76.98654894995842</v>
      </c>
      <c r="I109" s="17">
        <f>IF(E110&gt;0,(180-H109-B109)*C109-SUM(F$12:F109),0)</f>
        <v>4961.269801328692</v>
      </c>
    </row>
    <row r="110" spans="2:9" ht="12.75">
      <c r="B110" s="14">
        <f t="shared" si="11"/>
        <v>99</v>
      </c>
      <c r="C110" s="16">
        <f t="shared" si="12"/>
        <v>1687.7136560969343</v>
      </c>
      <c r="D110" s="17">
        <f t="shared" si="10"/>
        <v>1149.5851499174505</v>
      </c>
      <c r="E110" s="17">
        <f t="shared" si="8"/>
        <v>538.1285061794838</v>
      </c>
      <c r="F110" s="18">
        <v>0</v>
      </c>
      <c r="G110" s="20">
        <f t="shared" si="13"/>
        <v>106476.11608597932</v>
      </c>
      <c r="H110" s="23">
        <f t="shared" si="9"/>
        <v>75.98654894995839</v>
      </c>
      <c r="I110" s="17">
        <f>IF(E111&gt;0,(180-H110-B110)*C110-SUM(F$12:F110),0)</f>
        <v>4961.269801328739</v>
      </c>
    </row>
    <row r="111" spans="2:9" ht="12.75">
      <c r="B111" s="14">
        <f t="shared" si="11"/>
        <v>100</v>
      </c>
      <c r="C111" s="16">
        <f t="shared" si="12"/>
        <v>1687.7136560969343</v>
      </c>
      <c r="D111" s="17">
        <f t="shared" si="10"/>
        <v>1155.3330756670377</v>
      </c>
      <c r="E111" s="17">
        <f t="shared" si="8"/>
        <v>532.3805804298966</v>
      </c>
      <c r="F111" s="18">
        <v>0</v>
      </c>
      <c r="G111" s="20">
        <f t="shared" si="13"/>
        <v>105320.78301031228</v>
      </c>
      <c r="H111" s="23">
        <f t="shared" si="9"/>
        <v>74.98654894995839</v>
      </c>
      <c r="I111" s="17">
        <f>IF(E112&gt;0,(180-H111-B111)*C111-SUM(F$12:F111),0)</f>
        <v>4961.269801328739</v>
      </c>
    </row>
    <row r="112" spans="2:9" ht="12.75">
      <c r="B112" s="14">
        <f t="shared" si="11"/>
        <v>101</v>
      </c>
      <c r="C112" s="16">
        <f t="shared" si="12"/>
        <v>1687.7136560969343</v>
      </c>
      <c r="D112" s="17">
        <f t="shared" si="10"/>
        <v>1161.109741045373</v>
      </c>
      <c r="E112" s="17">
        <f t="shared" si="8"/>
        <v>526.6039150515613</v>
      </c>
      <c r="F112" s="18">
        <v>0</v>
      </c>
      <c r="G112" s="20">
        <f t="shared" si="13"/>
        <v>104159.6732692669</v>
      </c>
      <c r="H112" s="23">
        <f t="shared" si="9"/>
        <v>73.98654894995839</v>
      </c>
      <c r="I112" s="17">
        <f>IF(E113&gt;0,(180-H112-B112)*C112-SUM(F$12:F112),0)</f>
        <v>4961.269801328739</v>
      </c>
    </row>
    <row r="113" spans="2:9" ht="12.75">
      <c r="B113" s="14">
        <f t="shared" si="11"/>
        <v>102</v>
      </c>
      <c r="C113" s="16">
        <f t="shared" si="12"/>
        <v>1687.7136560969343</v>
      </c>
      <c r="D113" s="17">
        <f t="shared" si="10"/>
        <v>1166.9152897505996</v>
      </c>
      <c r="E113" s="17">
        <f t="shared" si="8"/>
        <v>520.7983663463345</v>
      </c>
      <c r="F113" s="18">
        <v>0</v>
      </c>
      <c r="G113" s="20">
        <f t="shared" si="13"/>
        <v>102992.7579795163</v>
      </c>
      <c r="H113" s="23">
        <f t="shared" si="9"/>
        <v>72.98654894995835</v>
      </c>
      <c r="I113" s="17">
        <f>IF(E114&gt;0,(180-H113-B113)*C113-SUM(F$12:F113),0)</f>
        <v>4961.269801328812</v>
      </c>
    </row>
    <row r="114" spans="2:9" ht="12.75">
      <c r="B114" s="14">
        <f t="shared" si="11"/>
        <v>103</v>
      </c>
      <c r="C114" s="16">
        <f t="shared" si="12"/>
        <v>1687.7136560969343</v>
      </c>
      <c r="D114" s="17">
        <f t="shared" si="10"/>
        <v>1172.7498661993527</v>
      </c>
      <c r="E114" s="17">
        <f t="shared" si="8"/>
        <v>514.9637898975815</v>
      </c>
      <c r="F114" s="18">
        <v>0</v>
      </c>
      <c r="G114" s="20">
        <f t="shared" si="13"/>
        <v>101820.00811331694</v>
      </c>
      <c r="H114" s="23">
        <f t="shared" si="9"/>
        <v>71.98654894995832</v>
      </c>
      <c r="I114" s="17">
        <f>IF(E115&gt;0,(180-H114-B114)*C114-SUM(F$12:F114),0)</f>
        <v>4961.269801328859</v>
      </c>
    </row>
    <row r="115" spans="2:9" ht="12.75">
      <c r="B115" s="14">
        <f t="shared" si="11"/>
        <v>104</v>
      </c>
      <c r="C115" s="16">
        <f t="shared" si="12"/>
        <v>1687.7136560969343</v>
      </c>
      <c r="D115" s="17">
        <f t="shared" si="10"/>
        <v>1178.6136155303495</v>
      </c>
      <c r="E115" s="17">
        <f t="shared" si="8"/>
        <v>509.1000405665847</v>
      </c>
      <c r="F115" s="18">
        <v>0</v>
      </c>
      <c r="G115" s="20">
        <f t="shared" si="13"/>
        <v>100641.39449778659</v>
      </c>
      <c r="H115" s="23">
        <f t="shared" si="9"/>
        <v>70.98654894995828</v>
      </c>
      <c r="I115" s="17">
        <f>IF(E116&gt;0,(180-H115-B115)*C115-SUM(F$12:F115),0)</f>
        <v>4961.269801328932</v>
      </c>
    </row>
    <row r="116" spans="2:9" ht="12.75">
      <c r="B116" s="14">
        <f t="shared" si="11"/>
        <v>105</v>
      </c>
      <c r="C116" s="16">
        <f t="shared" si="12"/>
        <v>1687.7136560969343</v>
      </c>
      <c r="D116" s="17">
        <f t="shared" si="10"/>
        <v>1184.5066836080014</v>
      </c>
      <c r="E116" s="17">
        <f t="shared" si="8"/>
        <v>503.20697248893293</v>
      </c>
      <c r="F116" s="18">
        <v>0</v>
      </c>
      <c r="G116" s="20">
        <f t="shared" si="13"/>
        <v>99456.88781417858</v>
      </c>
      <c r="H116" s="23">
        <f t="shared" si="9"/>
        <v>69.98654894995823</v>
      </c>
      <c r="I116" s="17">
        <f>IF(E117&gt;0,(180-H116-B116)*C116-SUM(F$12:F116),0)</f>
        <v>4961.269801329003</v>
      </c>
    </row>
    <row r="117" spans="2:9" ht="12.75">
      <c r="B117" s="14">
        <f t="shared" si="11"/>
        <v>106</v>
      </c>
      <c r="C117" s="16">
        <f t="shared" si="12"/>
        <v>1687.7136560969343</v>
      </c>
      <c r="D117" s="17">
        <f t="shared" si="10"/>
        <v>1190.4292170260414</v>
      </c>
      <c r="E117" s="17">
        <f t="shared" si="8"/>
        <v>497.28443907089286</v>
      </c>
      <c r="F117" s="18">
        <v>0</v>
      </c>
      <c r="G117" s="20">
        <f t="shared" si="13"/>
        <v>98266.45859715254</v>
      </c>
      <c r="H117" s="23">
        <f t="shared" si="9"/>
        <v>68.98654894995822</v>
      </c>
      <c r="I117" s="17">
        <f>IF(E118&gt;0,(180-H117-B117)*C117-SUM(F$12:F117),0)</f>
        <v>4961.269801329028</v>
      </c>
    </row>
    <row r="118" spans="2:9" ht="12.75">
      <c r="B118" s="14">
        <f t="shared" si="11"/>
        <v>107</v>
      </c>
      <c r="C118" s="16">
        <f t="shared" si="12"/>
        <v>1687.7136560969343</v>
      </c>
      <c r="D118" s="17">
        <f t="shared" si="10"/>
        <v>1196.3813631111716</v>
      </c>
      <c r="E118" s="17">
        <f t="shared" si="8"/>
        <v>491.3322929857627</v>
      </c>
      <c r="F118" s="18">
        <v>0</v>
      </c>
      <c r="G118" s="20">
        <f t="shared" si="13"/>
        <v>97070.07723404137</v>
      </c>
      <c r="H118" s="23">
        <f t="shared" si="9"/>
        <v>67.98654894995822</v>
      </c>
      <c r="I118" s="17">
        <f>IF(E119&gt;0,(180-H118-B118)*C118-SUM(F$12:F118),0)</f>
        <v>4961.269801329028</v>
      </c>
    </row>
    <row r="119" spans="2:9" ht="12.75">
      <c r="B119" s="14">
        <f t="shared" si="11"/>
        <v>108</v>
      </c>
      <c r="C119" s="16">
        <f t="shared" si="12"/>
        <v>1687.7136560969343</v>
      </c>
      <c r="D119" s="17">
        <f t="shared" si="10"/>
        <v>1202.3632699267275</v>
      </c>
      <c r="E119" s="17">
        <f t="shared" si="8"/>
        <v>485.35038617020683</v>
      </c>
      <c r="F119" s="18">
        <v>0</v>
      </c>
      <c r="G119" s="20">
        <f t="shared" si="13"/>
        <v>95867.71396411464</v>
      </c>
      <c r="H119" s="23">
        <f t="shared" si="9"/>
        <v>66.98654894995819</v>
      </c>
      <c r="I119" s="17">
        <f>IF(E120&gt;0,(180-H119-B119)*C119-SUM(F$12:F119),0)</f>
        <v>4961.269801329076</v>
      </c>
    </row>
    <row r="120" spans="2:9" ht="12.75">
      <c r="B120" s="14">
        <f t="shared" si="11"/>
        <v>109</v>
      </c>
      <c r="C120" s="16">
        <f t="shared" si="12"/>
        <v>1687.7136560969343</v>
      </c>
      <c r="D120" s="17">
        <f t="shared" si="10"/>
        <v>1208.3750862763611</v>
      </c>
      <c r="E120" s="17">
        <f t="shared" si="8"/>
        <v>479.3385698205732</v>
      </c>
      <c r="F120" s="18">
        <v>0</v>
      </c>
      <c r="G120" s="20">
        <f t="shared" si="13"/>
        <v>94659.33887783828</v>
      </c>
      <c r="H120" s="23">
        <f t="shared" si="9"/>
        <v>65.9865489499582</v>
      </c>
      <c r="I120" s="17">
        <f>IF(E121&gt;0,(180-H120-B120)*C120-SUM(F$12:F120),0)</f>
        <v>4961.269801329052</v>
      </c>
    </row>
    <row r="121" spans="2:9" ht="12.75">
      <c r="B121" s="14">
        <f t="shared" si="11"/>
        <v>110</v>
      </c>
      <c r="C121" s="16">
        <f t="shared" si="12"/>
        <v>1687.7136560969343</v>
      </c>
      <c r="D121" s="17">
        <f t="shared" si="10"/>
        <v>1214.416961707743</v>
      </c>
      <c r="E121" s="17">
        <f t="shared" si="8"/>
        <v>473.2966943891914</v>
      </c>
      <c r="F121" s="18">
        <v>0</v>
      </c>
      <c r="G121" s="20">
        <f t="shared" si="13"/>
        <v>93444.92191613054</v>
      </c>
      <c r="H121" s="23">
        <f t="shared" si="9"/>
        <v>64.98654894995813</v>
      </c>
      <c r="I121" s="17">
        <f>IF(E122&gt;0,(180-H121-B121)*C121-SUM(F$12:F121),0)</f>
        <v>4961.269801329172</v>
      </c>
    </row>
    <row r="122" spans="2:9" ht="12.75">
      <c r="B122" s="14">
        <f t="shared" si="11"/>
        <v>111</v>
      </c>
      <c r="C122" s="16">
        <f t="shared" si="12"/>
        <v>1687.7136560969343</v>
      </c>
      <c r="D122" s="17">
        <f t="shared" si="10"/>
        <v>1220.4890465162816</v>
      </c>
      <c r="E122" s="17">
        <f t="shared" si="8"/>
        <v>467.22460958065267</v>
      </c>
      <c r="F122" s="18">
        <v>0</v>
      </c>
      <c r="G122" s="20">
        <f t="shared" si="13"/>
        <v>92224.43286961426</v>
      </c>
      <c r="H122" s="23">
        <f t="shared" si="9"/>
        <v>63.986548949958106</v>
      </c>
      <c r="I122" s="17">
        <f>IF(E123&gt;0,(180-H122-B122)*C122-SUM(F$12:F122),0)</f>
        <v>4961.269801329219</v>
      </c>
    </row>
    <row r="123" spans="2:9" ht="12.75">
      <c r="B123" s="14">
        <f t="shared" si="11"/>
        <v>112</v>
      </c>
      <c r="C123" s="16">
        <f t="shared" si="12"/>
        <v>1687.7136560969343</v>
      </c>
      <c r="D123" s="17">
        <f t="shared" si="10"/>
        <v>1226.591491748863</v>
      </c>
      <c r="E123" s="17">
        <f t="shared" si="8"/>
        <v>461.1221643480713</v>
      </c>
      <c r="F123" s="18">
        <v>0</v>
      </c>
      <c r="G123" s="20">
        <f t="shared" si="13"/>
        <v>90997.84137786539</v>
      </c>
      <c r="H123" s="23">
        <f t="shared" si="9"/>
        <v>62.986548949958106</v>
      </c>
      <c r="I123" s="17">
        <f>IF(E124&gt;0,(180-H123-B123)*C123-SUM(F$12:F123),0)</f>
        <v>4961.269801329219</v>
      </c>
    </row>
    <row r="124" spans="2:9" ht="12.75">
      <c r="B124" s="14">
        <f t="shared" si="11"/>
        <v>113</v>
      </c>
      <c r="C124" s="16">
        <f t="shared" si="12"/>
        <v>1687.7136560969343</v>
      </c>
      <c r="D124" s="17">
        <f t="shared" si="10"/>
        <v>1232.7244492076074</v>
      </c>
      <c r="E124" s="17">
        <f t="shared" si="8"/>
        <v>454.9892068893269</v>
      </c>
      <c r="F124" s="18">
        <v>0</v>
      </c>
      <c r="G124" s="20">
        <f t="shared" si="13"/>
        <v>89765.11692865778</v>
      </c>
      <c r="H124" s="23">
        <f t="shared" si="9"/>
        <v>61.9865489499581</v>
      </c>
      <c r="I124" s="17">
        <f>IF(E125&gt;0,(180-H124-B124)*C124-SUM(F$12:F124),0)</f>
        <v>4961.269801329243</v>
      </c>
    </row>
    <row r="125" spans="2:9" ht="12.75">
      <c r="B125" s="14">
        <f t="shared" si="11"/>
        <v>114</v>
      </c>
      <c r="C125" s="16">
        <f t="shared" si="12"/>
        <v>1687.7136560969343</v>
      </c>
      <c r="D125" s="17">
        <f t="shared" si="10"/>
        <v>1238.8880714536454</v>
      </c>
      <c r="E125" s="17">
        <f t="shared" si="8"/>
        <v>448.8255846432889</v>
      </c>
      <c r="F125" s="18">
        <v>0</v>
      </c>
      <c r="G125" s="20">
        <f t="shared" si="13"/>
        <v>88526.22885720413</v>
      </c>
      <c r="H125" s="23">
        <f t="shared" si="9"/>
        <v>60.98654894995805</v>
      </c>
      <c r="I125" s="17">
        <f>IF(E126&gt;0,(180-H125-B125)*C125-SUM(F$12:F125),0)</f>
        <v>4961.269801329316</v>
      </c>
    </row>
    <row r="126" spans="2:9" ht="12.75">
      <c r="B126" s="14">
        <f t="shared" si="11"/>
        <v>115</v>
      </c>
      <c r="C126" s="16">
        <f t="shared" si="12"/>
        <v>1687.7136560969343</v>
      </c>
      <c r="D126" s="17">
        <f t="shared" si="10"/>
        <v>1245.0825118109137</v>
      </c>
      <c r="E126" s="17">
        <f t="shared" si="8"/>
        <v>442.63114428602063</v>
      </c>
      <c r="F126" s="18">
        <v>0</v>
      </c>
      <c r="G126" s="20">
        <f t="shared" si="13"/>
        <v>87281.14634539321</v>
      </c>
      <c r="H126" s="23">
        <f t="shared" si="9"/>
        <v>59.986548949958014</v>
      </c>
      <c r="I126" s="17">
        <f>IF(E127&gt;0,(180-H126-B126)*C126-SUM(F$12:F126),0)</f>
        <v>4961.269801329387</v>
      </c>
    </row>
    <row r="127" spans="2:9" ht="12.75">
      <c r="B127" s="14">
        <f t="shared" si="11"/>
        <v>116</v>
      </c>
      <c r="C127" s="16">
        <f t="shared" si="12"/>
        <v>1687.7136560969343</v>
      </c>
      <c r="D127" s="17">
        <f t="shared" si="10"/>
        <v>1251.3079243699683</v>
      </c>
      <c r="E127" s="17">
        <f t="shared" si="8"/>
        <v>436.405731726966</v>
      </c>
      <c r="F127" s="18">
        <v>0</v>
      </c>
      <c r="G127" s="20">
        <f t="shared" si="13"/>
        <v>86029.83842102325</v>
      </c>
      <c r="H127" s="23">
        <f t="shared" si="9"/>
        <v>58.986548949958014</v>
      </c>
      <c r="I127" s="17">
        <f>IF(E128&gt;0,(180-H127-B127)*C127-SUM(F$12:F127),0)</f>
        <v>4961.269801329387</v>
      </c>
    </row>
    <row r="128" spans="2:9" ht="12.75">
      <c r="B128" s="14">
        <f t="shared" si="11"/>
        <v>117</v>
      </c>
      <c r="C128" s="16">
        <f t="shared" si="12"/>
        <v>1687.7136560969343</v>
      </c>
      <c r="D128" s="17">
        <f t="shared" si="10"/>
        <v>1257.564463991818</v>
      </c>
      <c r="E128" s="17">
        <f t="shared" si="8"/>
        <v>430.14919210511624</v>
      </c>
      <c r="F128" s="18">
        <v>0</v>
      </c>
      <c r="G128" s="20">
        <f t="shared" si="13"/>
        <v>84772.27395703143</v>
      </c>
      <c r="H128" s="23">
        <f t="shared" si="9"/>
        <v>57.986548949958014</v>
      </c>
      <c r="I128" s="17">
        <f>IF(E129&gt;0,(180-H128-B128)*C128-SUM(F$12:F128),0)</f>
        <v>4961.269801329387</v>
      </c>
    </row>
    <row r="129" spans="2:9" ht="12.75">
      <c r="B129" s="14">
        <f t="shared" si="11"/>
        <v>118</v>
      </c>
      <c r="C129" s="16">
        <f t="shared" si="12"/>
        <v>1687.7136560969343</v>
      </c>
      <c r="D129" s="17">
        <f t="shared" si="10"/>
        <v>1263.852286311777</v>
      </c>
      <c r="E129" s="17">
        <f t="shared" si="8"/>
        <v>423.86136978515714</v>
      </c>
      <c r="F129" s="18">
        <v>0</v>
      </c>
      <c r="G129" s="20">
        <f t="shared" si="13"/>
        <v>83508.42167071965</v>
      </c>
      <c r="H129" s="23">
        <f t="shared" si="9"/>
        <v>56.98654894995798</v>
      </c>
      <c r="I129" s="17">
        <f>IF(E130&gt;0,(180-H129-B129)*C129-SUM(F$12:F129),0)</f>
        <v>4961.269801329436</v>
      </c>
    </row>
    <row r="130" spans="2:9" ht="12.75">
      <c r="B130" s="14">
        <f t="shared" si="11"/>
        <v>119</v>
      </c>
      <c r="C130" s="16">
        <f t="shared" si="12"/>
        <v>1687.7136560969343</v>
      </c>
      <c r="D130" s="17">
        <f t="shared" si="10"/>
        <v>1270.171547743336</v>
      </c>
      <c r="E130" s="17">
        <f t="shared" si="8"/>
        <v>417.5421083535982</v>
      </c>
      <c r="F130" s="18">
        <v>0</v>
      </c>
      <c r="G130" s="20">
        <f t="shared" si="13"/>
        <v>82238.25012297631</v>
      </c>
      <c r="H130" s="23">
        <f t="shared" si="9"/>
        <v>55.986548949957935</v>
      </c>
      <c r="I130" s="17">
        <f>IF(E131&gt;0,(180-H130-B130)*C130-SUM(F$12:F130),0)</f>
        <v>4961.269801329507</v>
      </c>
    </row>
    <row r="131" spans="2:9" ht="12.75">
      <c r="B131" s="14">
        <f t="shared" si="11"/>
        <v>120</v>
      </c>
      <c r="C131" s="16">
        <f t="shared" si="12"/>
        <v>1687.7136560969343</v>
      </c>
      <c r="D131" s="17">
        <f t="shared" si="10"/>
        <v>1276.5224054820528</v>
      </c>
      <c r="E131" s="17">
        <f t="shared" si="8"/>
        <v>411.19125061488154</v>
      </c>
      <c r="F131" s="18">
        <v>0</v>
      </c>
      <c r="G131" s="20">
        <f t="shared" si="13"/>
        <v>80961.72771749426</v>
      </c>
      <c r="H131" s="23">
        <f t="shared" si="9"/>
        <v>54.986548949957935</v>
      </c>
      <c r="I131" s="17">
        <f>IF(E132&gt;0,(180-H131-B131)*C131-SUM(F$12:F131),0)</f>
        <v>4961.269801329507</v>
      </c>
    </row>
    <row r="132" spans="2:9" ht="12.75">
      <c r="B132" s="14">
        <f t="shared" si="11"/>
        <v>121</v>
      </c>
      <c r="C132" s="16">
        <f t="shared" si="12"/>
        <v>1687.7136560969343</v>
      </c>
      <c r="D132" s="17">
        <f t="shared" si="10"/>
        <v>1282.905017509463</v>
      </c>
      <c r="E132" s="17">
        <f t="shared" si="8"/>
        <v>404.80863858747125</v>
      </c>
      <c r="F132" s="18">
        <v>0</v>
      </c>
      <c r="G132" s="20">
        <f t="shared" si="13"/>
        <v>79678.8226999848</v>
      </c>
      <c r="H132" s="23">
        <f t="shared" si="9"/>
        <v>53.98654894995791</v>
      </c>
      <c r="I132" s="17">
        <f>IF(E133&gt;0,(180-H132-B132)*C132-SUM(F$12:F132),0)</f>
        <v>4961.269801329556</v>
      </c>
    </row>
    <row r="133" spans="2:9" ht="12.75">
      <c r="B133" s="14">
        <f t="shared" si="11"/>
        <v>122</v>
      </c>
      <c r="C133" s="16">
        <f t="shared" si="12"/>
        <v>1687.7136560969343</v>
      </c>
      <c r="D133" s="17">
        <f t="shared" si="10"/>
        <v>1289.3195425970102</v>
      </c>
      <c r="E133" s="17">
        <f t="shared" si="8"/>
        <v>398.394113499924</v>
      </c>
      <c r="F133" s="18">
        <v>0</v>
      </c>
      <c r="G133" s="20">
        <f t="shared" si="13"/>
        <v>78389.5031573878</v>
      </c>
      <c r="H133" s="23">
        <f t="shared" si="9"/>
        <v>52.986548949957886</v>
      </c>
      <c r="I133" s="17">
        <f>IF(E134&gt;0,(180-H133-B133)*C133-SUM(F$12:F133),0)</f>
        <v>4961.269801329579</v>
      </c>
    </row>
    <row r="134" spans="2:9" ht="12.75">
      <c r="B134" s="14">
        <f t="shared" si="11"/>
        <v>123</v>
      </c>
      <c r="C134" s="16">
        <f t="shared" si="12"/>
        <v>1687.7136560969343</v>
      </c>
      <c r="D134" s="17">
        <f t="shared" si="10"/>
        <v>1295.7661403099953</v>
      </c>
      <c r="E134" s="17">
        <f t="shared" si="8"/>
        <v>391.94751578693894</v>
      </c>
      <c r="F134" s="18">
        <v>0</v>
      </c>
      <c r="G134" s="20">
        <f t="shared" si="13"/>
        <v>77093.7370170778</v>
      </c>
      <c r="H134" s="23">
        <f t="shared" si="9"/>
        <v>51.986548949957886</v>
      </c>
      <c r="I134" s="17">
        <f>IF(E135&gt;0,(180-H134-B134)*C134-SUM(F$12:F134),0)</f>
        <v>4961.269801329579</v>
      </c>
    </row>
    <row r="135" spans="2:9" ht="12.75">
      <c r="B135" s="14">
        <f t="shared" si="11"/>
        <v>124</v>
      </c>
      <c r="C135" s="16">
        <f t="shared" si="12"/>
        <v>1687.7136560969343</v>
      </c>
      <c r="D135" s="17">
        <f t="shared" si="10"/>
        <v>1302.2449710115452</v>
      </c>
      <c r="E135" s="17">
        <f t="shared" si="8"/>
        <v>385.46868508538904</v>
      </c>
      <c r="F135" s="18">
        <v>0</v>
      </c>
      <c r="G135" s="20">
        <f t="shared" si="13"/>
        <v>75791.49204606625</v>
      </c>
      <c r="H135" s="23">
        <f t="shared" si="9"/>
        <v>50.986548949957836</v>
      </c>
      <c r="I135" s="17">
        <f>IF(E136&gt;0,(180-H135-B135)*C135-SUM(F$12:F135),0)</f>
        <v>4961.269801329676</v>
      </c>
    </row>
    <row r="136" spans="2:9" ht="12.75">
      <c r="B136" s="14">
        <f t="shared" si="11"/>
        <v>125</v>
      </c>
      <c r="C136" s="16">
        <f t="shared" si="12"/>
        <v>1687.7136560969343</v>
      </c>
      <c r="D136" s="17">
        <f t="shared" si="10"/>
        <v>1308.756195866603</v>
      </c>
      <c r="E136" s="17">
        <f t="shared" si="8"/>
        <v>378.95746023033126</v>
      </c>
      <c r="F136" s="18">
        <v>0</v>
      </c>
      <c r="G136" s="20">
        <f t="shared" si="13"/>
        <v>74482.73585019965</v>
      </c>
      <c r="H136" s="23">
        <f t="shared" si="9"/>
        <v>49.98654894995782</v>
      </c>
      <c r="I136" s="17">
        <f>IF(E137&gt;0,(180-H136-B136)*C136-SUM(F$12:F136),0)</f>
        <v>4961.269801329723</v>
      </c>
    </row>
    <row r="137" spans="2:9" ht="12.75">
      <c r="B137" s="14">
        <f t="shared" si="11"/>
        <v>126</v>
      </c>
      <c r="C137" s="16">
        <f t="shared" si="12"/>
        <v>1687.7136560969343</v>
      </c>
      <c r="D137" s="17">
        <f t="shared" si="10"/>
        <v>1315.299976845936</v>
      </c>
      <c r="E137" s="17">
        <f t="shared" si="8"/>
        <v>372.41367925099826</v>
      </c>
      <c r="F137" s="18">
        <v>0</v>
      </c>
      <c r="G137" s="20">
        <f t="shared" si="13"/>
        <v>73167.43587335371</v>
      </c>
      <c r="H137" s="23">
        <f t="shared" si="9"/>
        <v>48.98654894995783</v>
      </c>
      <c r="I137" s="17">
        <f>IF(E138&gt;0,(180-H137-B137)*C137-SUM(F$12:F137),0)</f>
        <v>4961.269801329676</v>
      </c>
    </row>
    <row r="138" spans="2:9" ht="12.75">
      <c r="B138" s="14">
        <f t="shared" si="11"/>
        <v>127</v>
      </c>
      <c r="C138" s="16">
        <f t="shared" si="12"/>
        <v>1687.7136560969343</v>
      </c>
      <c r="D138" s="17">
        <f t="shared" si="10"/>
        <v>1321.8764767301657</v>
      </c>
      <c r="E138" s="17">
        <f t="shared" si="8"/>
        <v>365.83717936676857</v>
      </c>
      <c r="F138" s="18">
        <v>0</v>
      </c>
      <c r="G138" s="20">
        <f t="shared" si="13"/>
        <v>71845.55939662355</v>
      </c>
      <c r="H138" s="23">
        <f t="shared" si="9"/>
        <v>47.98654894995777</v>
      </c>
      <c r="I138" s="17">
        <f>IF(E139&gt;0,(180-H138-B138)*C138-SUM(F$12:F138),0)</f>
        <v>4961.26980132977</v>
      </c>
    </row>
    <row r="139" spans="2:9" ht="12.75">
      <c r="B139" s="14">
        <f t="shared" si="11"/>
        <v>128</v>
      </c>
      <c r="C139" s="16">
        <f t="shared" si="12"/>
        <v>1687.7136560969343</v>
      </c>
      <c r="D139" s="17">
        <f t="shared" si="10"/>
        <v>1328.4858591138166</v>
      </c>
      <c r="E139" s="17">
        <f t="shared" si="8"/>
        <v>359.22779698311774</v>
      </c>
      <c r="F139" s="18">
        <v>0</v>
      </c>
      <c r="G139" s="20">
        <f t="shared" si="13"/>
        <v>70517.07353750973</v>
      </c>
      <c r="H139" s="23">
        <f t="shared" si="9"/>
        <v>46.986548949957765</v>
      </c>
      <c r="I139" s="17">
        <f>IF(E140&gt;0,(180-H139-B139)*C139-SUM(F$12:F139),0)</f>
        <v>4961.2698013298195</v>
      </c>
    </row>
    <row r="140" spans="2:9" ht="12.75">
      <c r="B140" s="14">
        <f t="shared" si="11"/>
        <v>129</v>
      </c>
      <c r="C140" s="16">
        <f t="shared" si="12"/>
        <v>1687.7136560969343</v>
      </c>
      <c r="D140" s="17">
        <f t="shared" si="10"/>
        <v>1335.1282884093857</v>
      </c>
      <c r="E140" s="17">
        <f aca="true" t="shared" si="14" ref="E140:E191">G139*D$6/12</f>
        <v>352.5853676875486</v>
      </c>
      <c r="F140" s="18">
        <v>0</v>
      </c>
      <c r="G140" s="20">
        <f t="shared" si="13"/>
        <v>69181.94524910035</v>
      </c>
      <c r="H140" s="23">
        <f aca="true" t="shared" si="15" ref="H140:H191">NPER(D$6/12,-C$12,G140,0)</f>
        <v>45.98654894995774</v>
      </c>
      <c r="I140" s="17">
        <f>IF(E141&gt;0,(180-H140-B140)*C140-SUM(F$12:F140),0)</f>
        <v>4961.2698013298195</v>
      </c>
    </row>
    <row r="141" spans="2:9" ht="12.75">
      <c r="B141" s="14">
        <f t="shared" si="11"/>
        <v>130</v>
      </c>
      <c r="C141" s="16">
        <f t="shared" si="12"/>
        <v>1687.7136560969343</v>
      </c>
      <c r="D141" s="17">
        <f aca="true" t="shared" si="16" ref="D141:D191">C141-E141</f>
        <v>1341.8039298514325</v>
      </c>
      <c r="E141" s="17">
        <f t="shared" si="14"/>
        <v>345.90972624550176</v>
      </c>
      <c r="F141" s="18">
        <v>0</v>
      </c>
      <c r="G141" s="20">
        <f t="shared" si="13"/>
        <v>67840.14131924891</v>
      </c>
      <c r="H141" s="23">
        <f t="shared" si="15"/>
        <v>44.98654894995773</v>
      </c>
      <c r="I141" s="17">
        <f>IF(E142&gt;0,(180-H141-B141)*C141-SUM(F$12:F141),0)</f>
        <v>4961.269801329867</v>
      </c>
    </row>
    <row r="142" spans="2:9" ht="12.75">
      <c r="B142" s="14">
        <f aca="true" t="shared" si="17" ref="B142:B191">B141+1</f>
        <v>131</v>
      </c>
      <c r="C142" s="16">
        <f t="shared" si="12"/>
        <v>1687.7136560969343</v>
      </c>
      <c r="D142" s="17">
        <f t="shared" si="16"/>
        <v>1348.5129495006897</v>
      </c>
      <c r="E142" s="17">
        <f t="shared" si="14"/>
        <v>339.2007065962445</v>
      </c>
      <c r="F142" s="18">
        <v>0</v>
      </c>
      <c r="G142" s="20">
        <f t="shared" si="13"/>
        <v>66491.62836974823</v>
      </c>
      <c r="H142" s="23">
        <f t="shared" si="15"/>
        <v>43.9865489499577</v>
      </c>
      <c r="I142" s="17">
        <f>IF(E143&gt;0,(180-H142-B142)*C142-SUM(F$12:F142),0)</f>
        <v>4961.269801329914</v>
      </c>
    </row>
    <row r="143" spans="2:9" ht="12.75">
      <c r="B143" s="14">
        <f t="shared" si="17"/>
        <v>132</v>
      </c>
      <c r="C143" s="16">
        <f t="shared" si="12"/>
        <v>1687.7136560969343</v>
      </c>
      <c r="D143" s="17">
        <f t="shared" si="16"/>
        <v>1355.255514248193</v>
      </c>
      <c r="E143" s="17">
        <f t="shared" si="14"/>
        <v>332.45814184874115</v>
      </c>
      <c r="F143" s="18">
        <v>0</v>
      </c>
      <c r="G143" s="20">
        <f t="shared" si="13"/>
        <v>65136.372855500034</v>
      </c>
      <c r="H143" s="23">
        <f t="shared" si="15"/>
        <v>42.98654894995767</v>
      </c>
      <c r="I143" s="17">
        <f>IF(E144&gt;0,(180-H143-B143)*C143-SUM(F$12:F143),0)</f>
        <v>4961.269801329963</v>
      </c>
    </row>
    <row r="144" spans="2:9" ht="12.75">
      <c r="B144" s="14">
        <f t="shared" si="17"/>
        <v>133</v>
      </c>
      <c r="C144" s="16">
        <f t="shared" si="12"/>
        <v>1687.7136560969343</v>
      </c>
      <c r="D144" s="17">
        <f t="shared" si="16"/>
        <v>1362.0317918194341</v>
      </c>
      <c r="E144" s="17">
        <f t="shared" si="14"/>
        <v>325.68186427750015</v>
      </c>
      <c r="F144" s="18">
        <v>0</v>
      </c>
      <c r="G144" s="20">
        <f t="shared" si="13"/>
        <v>63774.3410636806</v>
      </c>
      <c r="H144" s="23">
        <f t="shared" si="15"/>
        <v>41.986548949957665</v>
      </c>
      <c r="I144" s="17">
        <f>IF(E145&gt;0,(180-H144-B144)*C144-SUM(F$12:F144),0)</f>
        <v>4961.269801329963</v>
      </c>
    </row>
    <row r="145" spans="2:9" ht="12.75">
      <c r="B145" s="14">
        <f t="shared" si="17"/>
        <v>134</v>
      </c>
      <c r="C145" s="16">
        <f t="shared" si="12"/>
        <v>1687.7136560969343</v>
      </c>
      <c r="D145" s="17">
        <f t="shared" si="16"/>
        <v>1368.8419507785313</v>
      </c>
      <c r="E145" s="17">
        <f t="shared" si="14"/>
        <v>318.871705318403</v>
      </c>
      <c r="F145" s="18">
        <v>0</v>
      </c>
      <c r="G145" s="20">
        <f t="shared" si="13"/>
        <v>62405.49911290207</v>
      </c>
      <c r="H145" s="23">
        <f t="shared" si="15"/>
        <v>40.98654894995766</v>
      </c>
      <c r="I145" s="17">
        <f>IF(E146&gt;0,(180-H145-B145)*C145-SUM(F$12:F145),0)</f>
        <v>4961.269801329963</v>
      </c>
    </row>
    <row r="146" spans="2:9" ht="12.75">
      <c r="B146" s="14">
        <f t="shared" si="17"/>
        <v>135</v>
      </c>
      <c r="C146" s="16">
        <f t="shared" si="12"/>
        <v>1687.7136560969343</v>
      </c>
      <c r="D146" s="17">
        <f t="shared" si="16"/>
        <v>1375.6861605324239</v>
      </c>
      <c r="E146" s="17">
        <f t="shared" si="14"/>
        <v>312.02749556451033</v>
      </c>
      <c r="F146" s="18">
        <v>0</v>
      </c>
      <c r="G146" s="20">
        <f t="shared" si="13"/>
        <v>61029.81295236965</v>
      </c>
      <c r="H146" s="23">
        <f t="shared" si="15"/>
        <v>39.98654894995761</v>
      </c>
      <c r="I146" s="17">
        <f>IF(E147&gt;0,(180-H146-B146)*C146-SUM(F$12:F146),0)</f>
        <v>4961.26980133006</v>
      </c>
    </row>
    <row r="147" spans="2:9" ht="12.75">
      <c r="B147" s="14">
        <f t="shared" si="17"/>
        <v>136</v>
      </c>
      <c r="C147" s="16">
        <f t="shared" si="12"/>
        <v>1687.7136560969343</v>
      </c>
      <c r="D147" s="17">
        <f t="shared" si="16"/>
        <v>1382.564591335086</v>
      </c>
      <c r="E147" s="17">
        <f t="shared" si="14"/>
        <v>305.14906476184825</v>
      </c>
      <c r="F147" s="18">
        <v>0</v>
      </c>
      <c r="G147" s="20">
        <f t="shared" si="13"/>
        <v>59647.24836103456</v>
      </c>
      <c r="H147" s="23">
        <f t="shared" si="15"/>
        <v>38.98654894995757</v>
      </c>
      <c r="I147" s="17">
        <f>IF(E148&gt;0,(180-H147-B147)*C147-SUM(F$12:F147),0)</f>
        <v>4961.269801330107</v>
      </c>
    </row>
    <row r="148" spans="2:9" ht="12.75">
      <c r="B148" s="14">
        <f t="shared" si="17"/>
        <v>137</v>
      </c>
      <c r="C148" s="16">
        <f t="shared" si="12"/>
        <v>1687.7136560969343</v>
      </c>
      <c r="D148" s="17">
        <f t="shared" si="16"/>
        <v>1389.4774142917615</v>
      </c>
      <c r="E148" s="17">
        <f t="shared" si="14"/>
        <v>298.23624180517277</v>
      </c>
      <c r="F148" s="18">
        <v>0</v>
      </c>
      <c r="G148" s="20">
        <f t="shared" si="13"/>
        <v>58257.7709467428</v>
      </c>
      <c r="H148" s="23">
        <f t="shared" si="15"/>
        <v>37.986548949957594</v>
      </c>
      <c r="I148" s="17">
        <f>IF(E149&gt;0,(180-H148-B148)*C148-SUM(F$12:F148),0)</f>
        <v>4961.269801330107</v>
      </c>
    </row>
    <row r="149" spans="2:9" ht="12.75">
      <c r="B149" s="14">
        <f t="shared" si="17"/>
        <v>138</v>
      </c>
      <c r="C149" s="16">
        <f t="shared" si="12"/>
        <v>1687.7136560969343</v>
      </c>
      <c r="D149" s="17">
        <f t="shared" si="16"/>
        <v>1396.4248013632202</v>
      </c>
      <c r="E149" s="17">
        <f t="shared" si="14"/>
        <v>291.288854733714</v>
      </c>
      <c r="F149" s="18">
        <v>0</v>
      </c>
      <c r="G149" s="20">
        <f t="shared" si="13"/>
        <v>56861.34614537958</v>
      </c>
      <c r="H149" s="23">
        <f t="shared" si="15"/>
        <v>36.986548949957566</v>
      </c>
      <c r="I149" s="17">
        <f>IF(E150&gt;0,(180-H149-B149)*C149-SUM(F$12:F149),0)</f>
        <v>4961.269801330107</v>
      </c>
    </row>
    <row r="150" spans="2:9" ht="12.75">
      <c r="B150" s="14">
        <f t="shared" si="17"/>
        <v>139</v>
      </c>
      <c r="C150" s="16">
        <f t="shared" si="12"/>
        <v>1687.7136560969343</v>
      </c>
      <c r="D150" s="17">
        <f t="shared" si="16"/>
        <v>1403.4069253700363</v>
      </c>
      <c r="E150" s="17">
        <f t="shared" si="14"/>
        <v>284.3067307268979</v>
      </c>
      <c r="F150" s="18">
        <v>0</v>
      </c>
      <c r="G150" s="20">
        <f t="shared" si="13"/>
        <v>55457.939220009546</v>
      </c>
      <c r="H150" s="23">
        <f t="shared" si="15"/>
        <v>35.98654894995756</v>
      </c>
      <c r="I150" s="17">
        <f>IF(E151&gt;0,(180-H150-B150)*C150-SUM(F$12:F150),0)</f>
        <v>4961.269801330154</v>
      </c>
    </row>
    <row r="151" spans="2:9" ht="12.75">
      <c r="B151" s="14">
        <f t="shared" si="17"/>
        <v>140</v>
      </c>
      <c r="C151" s="16">
        <f t="shared" si="12"/>
        <v>1687.7136560969343</v>
      </c>
      <c r="D151" s="17">
        <f t="shared" si="16"/>
        <v>1410.4239599968867</v>
      </c>
      <c r="E151" s="17">
        <f t="shared" si="14"/>
        <v>277.2896961000477</v>
      </c>
      <c r="F151" s="18">
        <v>0</v>
      </c>
      <c r="G151" s="20">
        <f t="shared" si="13"/>
        <v>54047.51526001266</v>
      </c>
      <c r="H151" s="23">
        <f t="shared" si="15"/>
        <v>34.98654894995751</v>
      </c>
      <c r="I151" s="17">
        <f>IF(E152&gt;0,(180-H151-B151)*C151-SUM(F$12:F151),0)</f>
        <v>4961.269801330203</v>
      </c>
    </row>
    <row r="152" spans="2:9" ht="12.75">
      <c r="B152" s="14">
        <f t="shared" si="17"/>
        <v>141</v>
      </c>
      <c r="C152" s="16">
        <f t="shared" si="12"/>
        <v>1687.7136560969343</v>
      </c>
      <c r="D152" s="17">
        <f t="shared" si="16"/>
        <v>1417.476079796871</v>
      </c>
      <c r="E152" s="17">
        <f t="shared" si="14"/>
        <v>270.23757630006327</v>
      </c>
      <c r="F152" s="18">
        <v>0</v>
      </c>
      <c r="G152" s="20">
        <f t="shared" si="13"/>
        <v>52630.03918021579</v>
      </c>
      <c r="H152" s="23">
        <f t="shared" si="15"/>
        <v>33.986548949957474</v>
      </c>
      <c r="I152" s="17">
        <f>IF(E153&gt;0,(180-H152-B152)*C152-SUM(F$12:F152),0)</f>
        <v>4961.269801330298</v>
      </c>
    </row>
    <row r="153" spans="2:9" ht="12.75">
      <c r="B153" s="14">
        <f t="shared" si="17"/>
        <v>142</v>
      </c>
      <c r="C153" s="16">
        <f aca="true" t="shared" si="18" ref="C153:C191">IF(G152&gt;0,-PMT(D$6/12,15*12,D$5,0),0)</f>
        <v>1687.7136560969343</v>
      </c>
      <c r="D153" s="17">
        <f t="shared" si="16"/>
        <v>1424.5634601958554</v>
      </c>
      <c r="E153" s="17">
        <f t="shared" si="14"/>
        <v>263.1501959010789</v>
      </c>
      <c r="F153" s="18">
        <v>0</v>
      </c>
      <c r="G153" s="20">
        <f aca="true" t="shared" si="19" ref="G153:G191">IF((G152-D153-F153)&gt;0,G152-D153-F153,0)</f>
        <v>51205.47572001994</v>
      </c>
      <c r="H153" s="23">
        <f t="shared" si="15"/>
        <v>32.98654894995751</v>
      </c>
      <c r="I153" s="17">
        <f>IF(E154&gt;0,(180-H153-B153)*C153-SUM(F$12:F153),0)</f>
        <v>4961.269801330203</v>
      </c>
    </row>
    <row r="154" spans="2:9" ht="12.75">
      <c r="B154" s="14">
        <f t="shared" si="17"/>
        <v>143</v>
      </c>
      <c r="C154" s="16">
        <f t="shared" si="18"/>
        <v>1687.7136560969343</v>
      </c>
      <c r="D154" s="17">
        <f t="shared" si="16"/>
        <v>1431.6862774968347</v>
      </c>
      <c r="E154" s="17">
        <f t="shared" si="14"/>
        <v>256.02737860009967</v>
      </c>
      <c r="F154" s="18">
        <v>0</v>
      </c>
      <c r="G154" s="20">
        <f t="shared" si="19"/>
        <v>49773.789442523106</v>
      </c>
      <c r="H154" s="23">
        <f t="shared" si="15"/>
        <v>31.986548949957445</v>
      </c>
      <c r="I154" s="17">
        <f>IF(E155&gt;0,(180-H154-B154)*C154-SUM(F$12:F154),0)</f>
        <v>4961.269801330347</v>
      </c>
    </row>
    <row r="155" spans="2:9" ht="12.75">
      <c r="B155" s="14">
        <f t="shared" si="17"/>
        <v>144</v>
      </c>
      <c r="C155" s="16">
        <f t="shared" si="18"/>
        <v>1687.7136560969343</v>
      </c>
      <c r="D155" s="17">
        <f t="shared" si="16"/>
        <v>1438.8447088843188</v>
      </c>
      <c r="E155" s="17">
        <f t="shared" si="14"/>
        <v>248.8689472126155</v>
      </c>
      <c r="F155" s="18">
        <v>0</v>
      </c>
      <c r="G155" s="20">
        <f t="shared" si="19"/>
        <v>48334.94473363879</v>
      </c>
      <c r="H155" s="23">
        <f t="shared" si="15"/>
        <v>30.986548949957463</v>
      </c>
      <c r="I155" s="17">
        <f>IF(E156&gt;0,(180-H155-B155)*C155-SUM(F$12:F155),0)</f>
        <v>4961.269801330298</v>
      </c>
    </row>
    <row r="156" spans="2:9" ht="12.75">
      <c r="B156" s="14">
        <f t="shared" si="17"/>
        <v>145</v>
      </c>
      <c r="C156" s="16">
        <f t="shared" si="18"/>
        <v>1687.7136560969343</v>
      </c>
      <c r="D156" s="17">
        <f t="shared" si="16"/>
        <v>1446.0389324287403</v>
      </c>
      <c r="E156" s="17">
        <f t="shared" si="14"/>
        <v>241.67472366819393</v>
      </c>
      <c r="F156" s="18">
        <v>0</v>
      </c>
      <c r="G156" s="20">
        <f t="shared" si="19"/>
        <v>46888.90580121005</v>
      </c>
      <c r="H156" s="23">
        <f t="shared" si="15"/>
        <v>29.986548949957417</v>
      </c>
      <c r="I156" s="17">
        <f>IF(E157&gt;0,(180-H156-B156)*C156-SUM(F$12:F156),0)</f>
        <v>4961.269801330394</v>
      </c>
    </row>
    <row r="157" spans="2:9" ht="12.75">
      <c r="B157" s="14">
        <f t="shared" si="17"/>
        <v>146</v>
      </c>
      <c r="C157" s="16">
        <f t="shared" si="18"/>
        <v>1687.7136560969343</v>
      </c>
      <c r="D157" s="17">
        <f t="shared" si="16"/>
        <v>1453.269127090884</v>
      </c>
      <c r="E157" s="17">
        <f t="shared" si="14"/>
        <v>234.44452900605026</v>
      </c>
      <c r="F157" s="18">
        <v>0</v>
      </c>
      <c r="G157" s="20">
        <f t="shared" si="19"/>
        <v>45435.63667411917</v>
      </c>
      <c r="H157" s="23">
        <f t="shared" si="15"/>
        <v>28.98654894995739</v>
      </c>
      <c r="I157" s="17">
        <f>IF(E158&gt;0,(180-H157-B157)*C157-SUM(F$12:F157),0)</f>
        <v>4961.269801330442</v>
      </c>
    </row>
    <row r="158" spans="2:9" ht="12.75">
      <c r="B158" s="14">
        <f t="shared" si="17"/>
        <v>147</v>
      </c>
      <c r="C158" s="16">
        <f t="shared" si="18"/>
        <v>1687.7136560969343</v>
      </c>
      <c r="D158" s="17">
        <f t="shared" si="16"/>
        <v>1460.5354727263384</v>
      </c>
      <c r="E158" s="17">
        <f t="shared" si="14"/>
        <v>227.1781833705958</v>
      </c>
      <c r="F158" s="18">
        <v>0</v>
      </c>
      <c r="G158" s="20">
        <f t="shared" si="19"/>
        <v>43975.10120139283</v>
      </c>
      <c r="H158" s="23">
        <f t="shared" si="15"/>
        <v>27.98654894995736</v>
      </c>
      <c r="I158" s="17">
        <f>IF(E159&gt;0,(180-H158-B158)*C158-SUM(F$12:F158),0)</f>
        <v>4961.269801330491</v>
      </c>
    </row>
    <row r="159" spans="2:9" ht="12.75">
      <c r="B159" s="14">
        <f t="shared" si="17"/>
        <v>148</v>
      </c>
      <c r="C159" s="16">
        <f t="shared" si="18"/>
        <v>1687.7136560969343</v>
      </c>
      <c r="D159" s="17">
        <f t="shared" si="16"/>
        <v>1467.8381500899702</v>
      </c>
      <c r="E159" s="17">
        <f t="shared" si="14"/>
        <v>219.87550600696412</v>
      </c>
      <c r="F159" s="18">
        <v>0</v>
      </c>
      <c r="G159" s="20">
        <f t="shared" si="19"/>
        <v>42507.263051302856</v>
      </c>
      <c r="H159" s="23">
        <f t="shared" si="15"/>
        <v>26.986548949957335</v>
      </c>
      <c r="I159" s="17">
        <f>IF(E160&gt;0,(180-H159-B159)*C159-SUM(F$12:F159),0)</f>
        <v>4961.269801330538</v>
      </c>
    </row>
    <row r="160" spans="2:9" ht="12.75">
      <c r="B160" s="14">
        <f t="shared" si="17"/>
        <v>149</v>
      </c>
      <c r="C160" s="16">
        <f t="shared" si="18"/>
        <v>1687.7136560969343</v>
      </c>
      <c r="D160" s="17">
        <f t="shared" si="16"/>
        <v>1475.1773408404201</v>
      </c>
      <c r="E160" s="17">
        <f t="shared" si="14"/>
        <v>212.53631525651429</v>
      </c>
      <c r="F160" s="18">
        <v>0</v>
      </c>
      <c r="G160" s="20">
        <f t="shared" si="19"/>
        <v>41032.08571046244</v>
      </c>
      <c r="H160" s="23">
        <f t="shared" si="15"/>
        <v>25.986548949957342</v>
      </c>
      <c r="I160" s="17">
        <f>IF(E161&gt;0,(180-H160-B160)*C160-SUM(F$12:F160),0)</f>
        <v>4961.269801330491</v>
      </c>
    </row>
    <row r="161" spans="2:9" ht="12.75">
      <c r="B161" s="14">
        <f t="shared" si="17"/>
        <v>150</v>
      </c>
      <c r="C161" s="16">
        <f t="shared" si="18"/>
        <v>1687.7136560969343</v>
      </c>
      <c r="D161" s="17">
        <f t="shared" si="16"/>
        <v>1482.5532275446221</v>
      </c>
      <c r="E161" s="17">
        <f t="shared" si="14"/>
        <v>205.16042855231217</v>
      </c>
      <c r="F161" s="18">
        <v>0</v>
      </c>
      <c r="G161" s="20">
        <f t="shared" si="19"/>
        <v>39549.53248291781</v>
      </c>
      <c r="H161" s="23">
        <f t="shared" si="15"/>
        <v>24.986548949957314</v>
      </c>
      <c r="I161" s="17">
        <f>IF(E162&gt;0,(180-H161-B161)*C161-SUM(F$12:F161),0)</f>
        <v>4961.269801330538</v>
      </c>
    </row>
    <row r="162" spans="2:9" ht="12.75">
      <c r="B162" s="14">
        <f t="shared" si="17"/>
        <v>151</v>
      </c>
      <c r="C162" s="16">
        <f t="shared" si="18"/>
        <v>1687.7136560969343</v>
      </c>
      <c r="D162" s="17">
        <f t="shared" si="16"/>
        <v>1489.9659936823452</v>
      </c>
      <c r="E162" s="17">
        <f t="shared" si="14"/>
        <v>197.74766241458906</v>
      </c>
      <c r="F162" s="18">
        <v>0</v>
      </c>
      <c r="G162" s="20">
        <f t="shared" si="19"/>
        <v>38059.56648923547</v>
      </c>
      <c r="H162" s="23">
        <f t="shared" si="15"/>
        <v>23.986548949957314</v>
      </c>
      <c r="I162" s="17">
        <f>IF(E163&gt;0,(180-H162-B162)*C162-SUM(F$12:F162),0)</f>
        <v>4961.269801330538</v>
      </c>
    </row>
    <row r="163" spans="2:9" ht="12.75">
      <c r="B163" s="14">
        <f t="shared" si="17"/>
        <v>152</v>
      </c>
      <c r="C163" s="16">
        <f t="shared" si="18"/>
        <v>1687.7136560969343</v>
      </c>
      <c r="D163" s="17">
        <f t="shared" si="16"/>
        <v>1497.415823650757</v>
      </c>
      <c r="E163" s="17">
        <f t="shared" si="14"/>
        <v>190.29783244617735</v>
      </c>
      <c r="F163" s="18">
        <v>0</v>
      </c>
      <c r="G163" s="20">
        <f t="shared" si="19"/>
        <v>36562.15066558471</v>
      </c>
      <c r="H163" s="23">
        <f t="shared" si="15"/>
        <v>22.98654894995726</v>
      </c>
      <c r="I163" s="17">
        <f>IF(E164&gt;0,(180-H163-B163)*C163-SUM(F$12:F163),0)</f>
        <v>4961.269801330634</v>
      </c>
    </row>
    <row r="164" spans="2:9" ht="12.75">
      <c r="B164" s="14">
        <f t="shared" si="17"/>
        <v>153</v>
      </c>
      <c r="C164" s="16">
        <f t="shared" si="18"/>
        <v>1687.7136560969343</v>
      </c>
      <c r="D164" s="17">
        <f t="shared" si="16"/>
        <v>1504.9029027690108</v>
      </c>
      <c r="E164" s="17">
        <f t="shared" si="14"/>
        <v>182.81075332792355</v>
      </c>
      <c r="F164" s="18">
        <v>0</v>
      </c>
      <c r="G164" s="20">
        <f t="shared" si="19"/>
        <v>35057.2477628157</v>
      </c>
      <c r="H164" s="23">
        <f t="shared" si="15"/>
        <v>21.986548949957246</v>
      </c>
      <c r="I164" s="17">
        <f>IF(E165&gt;0,(180-H164-B164)*C164-SUM(F$12:F164),0)</f>
        <v>4961.269801330682</v>
      </c>
    </row>
    <row r="165" spans="2:9" ht="12.75">
      <c r="B165" s="14">
        <f t="shared" si="17"/>
        <v>154</v>
      </c>
      <c r="C165" s="16">
        <f t="shared" si="18"/>
        <v>1687.7136560969343</v>
      </c>
      <c r="D165" s="17">
        <f t="shared" si="16"/>
        <v>1512.427417282856</v>
      </c>
      <c r="E165" s="17">
        <f t="shared" si="14"/>
        <v>175.2862388140785</v>
      </c>
      <c r="F165" s="18">
        <v>0</v>
      </c>
      <c r="G165" s="20">
        <f t="shared" si="19"/>
        <v>33544.82034553284</v>
      </c>
      <c r="H165" s="23">
        <f t="shared" si="15"/>
        <v>20.986548949957214</v>
      </c>
      <c r="I165" s="17">
        <f>IF(E166&gt;0,(180-H165-B165)*C165-SUM(F$12:F165),0)</f>
        <v>4961.269801330731</v>
      </c>
    </row>
    <row r="166" spans="2:9" ht="12.75">
      <c r="B166" s="14">
        <f t="shared" si="17"/>
        <v>155</v>
      </c>
      <c r="C166" s="16">
        <f t="shared" si="18"/>
        <v>1687.7136560969343</v>
      </c>
      <c r="D166" s="17">
        <f t="shared" si="16"/>
        <v>1519.98955436927</v>
      </c>
      <c r="E166" s="17">
        <f t="shared" si="14"/>
        <v>167.7241017276642</v>
      </c>
      <c r="F166" s="18">
        <v>0</v>
      </c>
      <c r="G166" s="20">
        <f t="shared" si="19"/>
        <v>32024.83079116357</v>
      </c>
      <c r="H166" s="23">
        <f t="shared" si="15"/>
        <v>19.986548949957175</v>
      </c>
      <c r="I166" s="17">
        <f>IF(E167&gt;0,(180-H166-B166)*C166-SUM(F$12:F166),0)</f>
        <v>4961.269801330778</v>
      </c>
    </row>
    <row r="167" spans="2:9" ht="12.75">
      <c r="B167" s="14">
        <f t="shared" si="17"/>
        <v>156</v>
      </c>
      <c r="C167" s="16">
        <f t="shared" si="18"/>
        <v>1687.7136560969343</v>
      </c>
      <c r="D167" s="17">
        <f t="shared" si="16"/>
        <v>1527.5895021411166</v>
      </c>
      <c r="E167" s="17">
        <f t="shared" si="14"/>
        <v>160.12415395581783</v>
      </c>
      <c r="F167" s="18">
        <v>0</v>
      </c>
      <c r="G167" s="20">
        <f t="shared" si="19"/>
        <v>30497.241289022455</v>
      </c>
      <c r="H167" s="23">
        <f t="shared" si="15"/>
        <v>18.98654894995719</v>
      </c>
      <c r="I167" s="17">
        <f>IF(E168&gt;0,(180-H167-B167)*C167-SUM(F$12:F167),0)</f>
        <v>4961.269801330778</v>
      </c>
    </row>
    <row r="168" spans="2:9" ht="12.75">
      <c r="B168" s="14">
        <f t="shared" si="17"/>
        <v>157</v>
      </c>
      <c r="C168" s="16">
        <f t="shared" si="18"/>
        <v>1687.7136560969343</v>
      </c>
      <c r="D168" s="17">
        <f t="shared" si="16"/>
        <v>1535.227449651822</v>
      </c>
      <c r="E168" s="17">
        <f t="shared" si="14"/>
        <v>152.4862064451123</v>
      </c>
      <c r="F168" s="18">
        <v>0</v>
      </c>
      <c r="G168" s="20">
        <f t="shared" si="19"/>
        <v>28962.013839370633</v>
      </c>
      <c r="H168" s="23">
        <f t="shared" si="15"/>
        <v>17.98654894995715</v>
      </c>
      <c r="I168" s="17">
        <f>IF(E169&gt;0,(180-H168-B168)*C168-SUM(F$12:F168),0)</f>
        <v>4961.269801330825</v>
      </c>
    </row>
    <row r="169" spans="2:9" ht="12.75">
      <c r="B169" s="14">
        <f t="shared" si="17"/>
        <v>158</v>
      </c>
      <c r="C169" s="16">
        <f t="shared" si="18"/>
        <v>1687.7136560969343</v>
      </c>
      <c r="D169" s="17">
        <f t="shared" si="16"/>
        <v>1542.903586900081</v>
      </c>
      <c r="E169" s="17">
        <f t="shared" si="14"/>
        <v>144.81006919685316</v>
      </c>
      <c r="F169" s="18">
        <v>0</v>
      </c>
      <c r="G169" s="20">
        <f t="shared" si="19"/>
        <v>27419.110252470553</v>
      </c>
      <c r="H169" s="23">
        <f t="shared" si="15"/>
        <v>16.98654894995714</v>
      </c>
      <c r="I169" s="17">
        <f>IF(E170&gt;0,(180-H169-B169)*C169-SUM(F$12:F169),0)</f>
        <v>4961.2698013308745</v>
      </c>
    </row>
    <row r="170" spans="2:9" ht="12.75">
      <c r="B170" s="14">
        <f t="shared" si="17"/>
        <v>159</v>
      </c>
      <c r="C170" s="16">
        <f t="shared" si="18"/>
        <v>1687.7136560969343</v>
      </c>
      <c r="D170" s="17">
        <f t="shared" si="16"/>
        <v>1550.6181048345816</v>
      </c>
      <c r="E170" s="17">
        <f t="shared" si="14"/>
        <v>137.09555126235276</v>
      </c>
      <c r="F170" s="18">
        <v>0</v>
      </c>
      <c r="G170" s="20">
        <f t="shared" si="19"/>
        <v>25868.49214763597</v>
      </c>
      <c r="H170" s="23">
        <f t="shared" si="15"/>
        <v>15.986548949957124</v>
      </c>
      <c r="I170" s="17">
        <f>IF(E171&gt;0,(180-H170-B170)*C170-SUM(F$12:F170),0)</f>
        <v>4961.2698013308745</v>
      </c>
    </row>
    <row r="171" spans="2:9" ht="12.75">
      <c r="B171" s="14">
        <f t="shared" si="17"/>
        <v>160</v>
      </c>
      <c r="C171" s="16">
        <f t="shared" si="18"/>
        <v>1687.7136560969343</v>
      </c>
      <c r="D171" s="17">
        <f t="shared" si="16"/>
        <v>1558.3711953587544</v>
      </c>
      <c r="E171" s="17">
        <f t="shared" si="14"/>
        <v>129.34246073817985</v>
      </c>
      <c r="F171" s="18">
        <v>0</v>
      </c>
      <c r="G171" s="20">
        <f t="shared" si="19"/>
        <v>24310.120952277215</v>
      </c>
      <c r="H171" s="23">
        <f t="shared" si="15"/>
        <v>14.98654894995708</v>
      </c>
      <c r="I171" s="17">
        <f>IF(E172&gt;0,(180-H171-B171)*C171-SUM(F$12:F171),0)</f>
        <v>4961.269801330971</v>
      </c>
    </row>
    <row r="172" spans="2:9" ht="12.75">
      <c r="B172" s="14">
        <f t="shared" si="17"/>
        <v>161</v>
      </c>
      <c r="C172" s="16">
        <f t="shared" si="18"/>
        <v>1687.7136560969343</v>
      </c>
      <c r="D172" s="17">
        <f t="shared" si="16"/>
        <v>1566.1630513355483</v>
      </c>
      <c r="E172" s="17">
        <f t="shared" si="14"/>
        <v>121.55060476138607</v>
      </c>
      <c r="F172" s="18">
        <v>0</v>
      </c>
      <c r="G172" s="20">
        <f t="shared" si="19"/>
        <v>22743.957900941667</v>
      </c>
      <c r="H172" s="23">
        <f t="shared" si="15"/>
        <v>13.986548949957102</v>
      </c>
      <c r="I172" s="17">
        <f>IF(E173&gt;0,(180-H172-B172)*C172-SUM(F$12:F172),0)</f>
        <v>4961.269801330922</v>
      </c>
    </row>
    <row r="173" spans="2:9" ht="12.75">
      <c r="B173" s="14">
        <f t="shared" si="17"/>
        <v>162</v>
      </c>
      <c r="C173" s="16">
        <f t="shared" si="18"/>
        <v>1687.7136560969343</v>
      </c>
      <c r="D173" s="17">
        <f t="shared" si="16"/>
        <v>1573.993866592226</v>
      </c>
      <c r="E173" s="17">
        <f t="shared" si="14"/>
        <v>113.71978950470833</v>
      </c>
      <c r="F173" s="18">
        <v>0</v>
      </c>
      <c r="G173" s="20">
        <f t="shared" si="19"/>
        <v>21169.96403434944</v>
      </c>
      <c r="H173" s="23">
        <f t="shared" si="15"/>
        <v>12.986548949957049</v>
      </c>
      <c r="I173" s="17">
        <f>IF(E174&gt;0,(180-H173-B173)*C173-SUM(F$12:F173),0)</f>
        <v>4961.269801331018</v>
      </c>
    </row>
    <row r="174" spans="2:9" ht="12.75">
      <c r="B174" s="14">
        <f t="shared" si="17"/>
        <v>163</v>
      </c>
      <c r="C174" s="16">
        <f t="shared" si="18"/>
        <v>1687.7136560969343</v>
      </c>
      <c r="D174" s="17">
        <f t="shared" si="16"/>
        <v>1581.863835925187</v>
      </c>
      <c r="E174" s="17">
        <f t="shared" si="14"/>
        <v>105.8498201717472</v>
      </c>
      <c r="F174" s="18">
        <v>0</v>
      </c>
      <c r="G174" s="20">
        <f t="shared" si="19"/>
        <v>19588.100198424254</v>
      </c>
      <c r="H174" s="23">
        <f t="shared" si="15"/>
        <v>11.986548949957033</v>
      </c>
      <c r="I174" s="17">
        <f>IF(E175&gt;0,(180-H174-B174)*C174-SUM(F$12:F174),0)</f>
        <v>4961.269801331018</v>
      </c>
    </row>
    <row r="175" spans="2:9" ht="12.75">
      <c r="B175" s="14">
        <f t="shared" si="17"/>
        <v>164</v>
      </c>
      <c r="C175" s="16">
        <f t="shared" si="18"/>
        <v>1687.7136560969343</v>
      </c>
      <c r="D175" s="17">
        <f t="shared" si="16"/>
        <v>1589.773155104813</v>
      </c>
      <c r="E175" s="17">
        <f t="shared" si="14"/>
        <v>97.94050099212126</v>
      </c>
      <c r="F175" s="18">
        <v>0</v>
      </c>
      <c r="G175" s="20">
        <f t="shared" si="19"/>
        <v>17998.32704331944</v>
      </c>
      <c r="H175" s="23">
        <f t="shared" si="15"/>
        <v>10.98654894995702</v>
      </c>
      <c r="I175" s="17">
        <f>IF(E176&gt;0,(180-H175-B175)*C175-SUM(F$12:F175),0)</f>
        <v>4961.2698013310655</v>
      </c>
    </row>
    <row r="176" spans="2:9" ht="12.75">
      <c r="B176" s="14">
        <f t="shared" si="17"/>
        <v>165</v>
      </c>
      <c r="C176" s="16">
        <f t="shared" si="18"/>
        <v>1687.7136560969343</v>
      </c>
      <c r="D176" s="17">
        <f t="shared" si="16"/>
        <v>1597.7220208803371</v>
      </c>
      <c r="E176" s="17">
        <f t="shared" si="14"/>
        <v>89.9916352165972</v>
      </c>
      <c r="F176" s="18">
        <v>0</v>
      </c>
      <c r="G176" s="20">
        <f t="shared" si="19"/>
        <v>16400.605022439104</v>
      </c>
      <c r="H176" s="23">
        <f t="shared" si="15"/>
        <v>9.986548949956985</v>
      </c>
      <c r="I176" s="17">
        <f>IF(E177&gt;0,(180-H176-B176)*C176-SUM(F$12:F176),0)</f>
        <v>4961.269801331115</v>
      </c>
    </row>
    <row r="177" spans="2:9" ht="12.75">
      <c r="B177" s="14">
        <f t="shared" si="17"/>
        <v>166</v>
      </c>
      <c r="C177" s="16">
        <f t="shared" si="18"/>
        <v>1687.7136560969343</v>
      </c>
      <c r="D177" s="17">
        <f t="shared" si="16"/>
        <v>1605.7106309847388</v>
      </c>
      <c r="E177" s="17">
        <f t="shared" si="14"/>
        <v>82.00302511219552</v>
      </c>
      <c r="F177" s="18">
        <v>0</v>
      </c>
      <c r="G177" s="20">
        <f t="shared" si="19"/>
        <v>14794.894391454365</v>
      </c>
      <c r="H177" s="23">
        <f t="shared" si="15"/>
        <v>8.98654894995698</v>
      </c>
      <c r="I177" s="17">
        <f>IF(E178&gt;0,(180-H177-B177)*C177-SUM(F$12:F177),0)</f>
        <v>4961.269801331115</v>
      </c>
    </row>
    <row r="178" spans="2:9" ht="12.75">
      <c r="B178" s="14">
        <f t="shared" si="17"/>
        <v>167</v>
      </c>
      <c r="C178" s="16">
        <f t="shared" si="18"/>
        <v>1687.7136560969343</v>
      </c>
      <c r="D178" s="17">
        <f t="shared" si="16"/>
        <v>1613.7391841396625</v>
      </c>
      <c r="E178" s="17">
        <f t="shared" si="14"/>
        <v>73.97447195727183</v>
      </c>
      <c r="F178" s="18">
        <v>0</v>
      </c>
      <c r="G178" s="20">
        <f t="shared" si="19"/>
        <v>13181.155207314703</v>
      </c>
      <c r="H178" s="23">
        <f t="shared" si="15"/>
        <v>7.986548949956951</v>
      </c>
      <c r="I178" s="17">
        <f>IF(E179&gt;0,(180-H178-B178)*C178-SUM(F$12:F178),0)</f>
        <v>4961.269801331162</v>
      </c>
    </row>
    <row r="179" spans="2:9" ht="12.75">
      <c r="B179" s="14">
        <f t="shared" si="17"/>
        <v>168</v>
      </c>
      <c r="C179" s="16">
        <f t="shared" si="18"/>
        <v>1687.7136560969343</v>
      </c>
      <c r="D179" s="17">
        <f t="shared" si="16"/>
        <v>1621.8078800603607</v>
      </c>
      <c r="E179" s="17">
        <f t="shared" si="14"/>
        <v>65.90577603657351</v>
      </c>
      <c r="F179" s="18">
        <v>0</v>
      </c>
      <c r="G179" s="20">
        <f t="shared" si="19"/>
        <v>11559.347327254342</v>
      </c>
      <c r="H179" s="23">
        <f t="shared" si="15"/>
        <v>6.986548949956955</v>
      </c>
      <c r="I179" s="17">
        <f>IF(E180&gt;0,(180-H179-B179)*C179-SUM(F$12:F179),0)</f>
        <v>4961.269801331162</v>
      </c>
    </row>
    <row r="180" spans="2:9" ht="12.75">
      <c r="B180" s="14">
        <f t="shared" si="17"/>
        <v>169</v>
      </c>
      <c r="C180" s="16">
        <f t="shared" si="18"/>
        <v>1687.7136560969343</v>
      </c>
      <c r="D180" s="17">
        <f t="shared" si="16"/>
        <v>1629.9169194606625</v>
      </c>
      <c r="E180" s="17">
        <f t="shared" si="14"/>
        <v>57.7967366362717</v>
      </c>
      <c r="F180" s="18">
        <v>0</v>
      </c>
      <c r="G180" s="20">
        <f t="shared" si="19"/>
        <v>9929.43040779368</v>
      </c>
      <c r="H180" s="23">
        <f t="shared" si="15"/>
        <v>5.986548949956902</v>
      </c>
      <c r="I180" s="17">
        <f>IF(E181&gt;0,(180-H180-B180)*C180-SUM(F$12:F180),0)</f>
        <v>4961.269801331258</v>
      </c>
    </row>
    <row r="181" spans="2:9" ht="12.75">
      <c r="B181" s="14">
        <f t="shared" si="17"/>
        <v>170</v>
      </c>
      <c r="C181" s="16">
        <f t="shared" si="18"/>
        <v>1687.7136560969343</v>
      </c>
      <c r="D181" s="17">
        <f t="shared" si="16"/>
        <v>1638.0665040579659</v>
      </c>
      <c r="E181" s="17">
        <f t="shared" si="14"/>
        <v>49.64715203896839</v>
      </c>
      <c r="F181" s="18">
        <v>0</v>
      </c>
      <c r="G181" s="20">
        <f t="shared" si="19"/>
        <v>8291.363903735713</v>
      </c>
      <c r="H181" s="23">
        <f t="shared" si="15"/>
        <v>4.986548949956872</v>
      </c>
      <c r="I181" s="17">
        <f>IF(E182&gt;0,(180-H181-B181)*C181-SUM(F$12:F181),0)</f>
        <v>4961.269801331306</v>
      </c>
    </row>
    <row r="182" spans="2:9" ht="12.75">
      <c r="B182" s="14">
        <f t="shared" si="17"/>
        <v>171</v>
      </c>
      <c r="C182" s="16">
        <f t="shared" si="18"/>
        <v>1687.7136560969343</v>
      </c>
      <c r="D182" s="17">
        <f t="shared" si="16"/>
        <v>1646.2568365782558</v>
      </c>
      <c r="E182" s="17">
        <f t="shared" si="14"/>
        <v>41.456819518678564</v>
      </c>
      <c r="F182" s="18">
        <v>0</v>
      </c>
      <c r="G182" s="20">
        <f t="shared" si="19"/>
        <v>6645.107067157458</v>
      </c>
      <c r="H182" s="23">
        <f t="shared" si="15"/>
        <v>3.986548949956868</v>
      </c>
      <c r="I182" s="17">
        <f>IF(E183&gt;0,(180-H182-B182)*C182-SUM(F$12:F182),0)</f>
        <v>4961.269801331306</v>
      </c>
    </row>
    <row r="183" spans="2:9" ht="12.75">
      <c r="B183" s="14">
        <f t="shared" si="17"/>
        <v>172</v>
      </c>
      <c r="C183" s="16">
        <f t="shared" si="18"/>
        <v>1687.7136560969343</v>
      </c>
      <c r="D183" s="17">
        <f t="shared" si="16"/>
        <v>1654.488120761147</v>
      </c>
      <c r="E183" s="17">
        <f t="shared" si="14"/>
        <v>33.22553533578729</v>
      </c>
      <c r="F183" s="18">
        <v>0</v>
      </c>
      <c r="G183" s="20">
        <f t="shared" si="19"/>
        <v>4990.618946396311</v>
      </c>
      <c r="H183" s="23">
        <f t="shared" si="15"/>
        <v>2.986548949956859</v>
      </c>
      <c r="I183" s="17">
        <f>IF(E184&gt;0,(180-H183-B183)*C183-SUM(F$12:F183),0)</f>
        <v>4961.269801331306</v>
      </c>
    </row>
    <row r="184" spans="2:9" ht="12.75">
      <c r="B184" s="14">
        <f t="shared" si="17"/>
        <v>173</v>
      </c>
      <c r="C184" s="16">
        <f t="shared" si="18"/>
        <v>1687.7136560969343</v>
      </c>
      <c r="D184" s="17">
        <f t="shared" si="16"/>
        <v>1662.7605613649528</v>
      </c>
      <c r="E184" s="17">
        <f t="shared" si="14"/>
        <v>24.953094731981555</v>
      </c>
      <c r="F184" s="18">
        <v>0</v>
      </c>
      <c r="G184" s="20">
        <f t="shared" si="19"/>
        <v>3327.858385031358</v>
      </c>
      <c r="H184" s="23">
        <f t="shared" si="15"/>
        <v>1.9865489499568176</v>
      </c>
      <c r="I184" s="17">
        <f>IF(E185&gt;0,(180-H184-B184)*C184-SUM(F$12:F184),0)</f>
        <v>4961.269801331402</v>
      </c>
    </row>
    <row r="185" spans="2:9" ht="12.75">
      <c r="B185" s="14">
        <f t="shared" si="17"/>
        <v>174</v>
      </c>
      <c r="C185" s="16">
        <f t="shared" si="18"/>
        <v>1687.7136560969343</v>
      </c>
      <c r="D185" s="17">
        <f t="shared" si="16"/>
        <v>1671.0743641717775</v>
      </c>
      <c r="E185" s="17">
        <f t="shared" si="14"/>
        <v>16.63929192515679</v>
      </c>
      <c r="F185" s="18">
        <v>0</v>
      </c>
      <c r="G185" s="20">
        <f t="shared" si="19"/>
        <v>1656.7840208595806</v>
      </c>
      <c r="H185" s="23">
        <f t="shared" si="15"/>
        <v>0.9865489499568146</v>
      </c>
      <c r="I185" s="17">
        <f>IF(E186&gt;0,(180-H185-B185)*C185-SUM(F$12:F185),0)</f>
        <v>4961.269801331402</v>
      </c>
    </row>
    <row r="186" spans="2:9" ht="12.75">
      <c r="B186" s="14">
        <f t="shared" si="17"/>
        <v>175</v>
      </c>
      <c r="C186" s="16">
        <f t="shared" si="18"/>
        <v>1687.7136560969343</v>
      </c>
      <c r="D186" s="17">
        <f t="shared" si="16"/>
        <v>1679.4297359926363</v>
      </c>
      <c r="E186" s="17">
        <f t="shared" si="14"/>
        <v>8.283920104297902</v>
      </c>
      <c r="F186" s="18">
        <v>0</v>
      </c>
      <c r="G186" s="20">
        <f t="shared" si="19"/>
        <v>0</v>
      </c>
      <c r="H186" s="23">
        <f t="shared" si="15"/>
        <v>0</v>
      </c>
      <c r="I186" s="17">
        <f>IF(E187&gt;0,(180-H186-B186)*C186-SUM(F$12:F186),0)</f>
        <v>0</v>
      </c>
    </row>
    <row r="187" spans="2:9" ht="12.75">
      <c r="B187" s="14">
        <f t="shared" si="17"/>
        <v>176</v>
      </c>
      <c r="C187" s="16">
        <f t="shared" si="18"/>
        <v>0</v>
      </c>
      <c r="D187" s="17">
        <f t="shared" si="16"/>
        <v>0</v>
      </c>
      <c r="E187" s="17">
        <f t="shared" si="14"/>
        <v>0</v>
      </c>
      <c r="F187" s="18">
        <v>0</v>
      </c>
      <c r="G187" s="20">
        <f t="shared" si="19"/>
        <v>0</v>
      </c>
      <c r="H187" s="23">
        <f t="shared" si="15"/>
        <v>0</v>
      </c>
      <c r="I187" s="17">
        <f>IF(E188&gt;0,(180-H187-B187)*C187-SUM(F$12:F187),0)</f>
        <v>0</v>
      </c>
    </row>
    <row r="188" spans="2:9" ht="12.75">
      <c r="B188" s="14">
        <f t="shared" si="17"/>
        <v>177</v>
      </c>
      <c r="C188" s="16">
        <f t="shared" si="18"/>
        <v>0</v>
      </c>
      <c r="D188" s="17">
        <f t="shared" si="16"/>
        <v>0</v>
      </c>
      <c r="E188" s="17">
        <f t="shared" si="14"/>
        <v>0</v>
      </c>
      <c r="F188" s="18">
        <v>0</v>
      </c>
      <c r="G188" s="20">
        <f t="shared" si="19"/>
        <v>0</v>
      </c>
      <c r="H188" s="23">
        <f t="shared" si="15"/>
        <v>0</v>
      </c>
      <c r="I188" s="17">
        <f>IF(E189&gt;0,(180-H188-B188)*C188-SUM(F$12:F188),0)</f>
        <v>0</v>
      </c>
    </row>
    <row r="189" spans="2:9" ht="12.75">
      <c r="B189" s="14">
        <f t="shared" si="17"/>
        <v>178</v>
      </c>
      <c r="C189" s="16">
        <f t="shared" si="18"/>
        <v>0</v>
      </c>
      <c r="D189" s="17">
        <f t="shared" si="16"/>
        <v>0</v>
      </c>
      <c r="E189" s="17">
        <f t="shared" si="14"/>
        <v>0</v>
      </c>
      <c r="F189" s="18">
        <v>0</v>
      </c>
      <c r="G189" s="20">
        <f t="shared" si="19"/>
        <v>0</v>
      </c>
      <c r="H189" s="23">
        <f t="shared" si="15"/>
        <v>0</v>
      </c>
      <c r="I189" s="17">
        <f>IF(E190&gt;0,(180-H189-B189)*C189-SUM(F$12:F189),0)</f>
        <v>0</v>
      </c>
    </row>
    <row r="190" spans="2:9" ht="12.75">
      <c r="B190" s="14">
        <f t="shared" si="17"/>
        <v>179</v>
      </c>
      <c r="C190" s="16">
        <f t="shared" si="18"/>
        <v>0</v>
      </c>
      <c r="D190" s="17">
        <f t="shared" si="16"/>
        <v>0</v>
      </c>
      <c r="E190" s="17">
        <f t="shared" si="14"/>
        <v>0</v>
      </c>
      <c r="F190" s="18">
        <v>0</v>
      </c>
      <c r="G190" s="20">
        <f t="shared" si="19"/>
        <v>0</v>
      </c>
      <c r="H190" s="23">
        <f t="shared" si="15"/>
        <v>0</v>
      </c>
      <c r="I190" s="17">
        <f>IF(E191&gt;0,(180-H190-B190)*C190-SUM(F$12:F190),0)</f>
        <v>0</v>
      </c>
    </row>
    <row r="191" spans="2:9" ht="12.75">
      <c r="B191" s="14">
        <f t="shared" si="17"/>
        <v>180</v>
      </c>
      <c r="C191" s="16">
        <f t="shared" si="18"/>
        <v>0</v>
      </c>
      <c r="D191" s="17">
        <f t="shared" si="16"/>
        <v>0</v>
      </c>
      <c r="E191" s="17">
        <f t="shared" si="14"/>
        <v>0</v>
      </c>
      <c r="F191" s="18">
        <v>0</v>
      </c>
      <c r="G191" s="20">
        <f t="shared" si="19"/>
        <v>0</v>
      </c>
      <c r="H191" s="23">
        <f t="shared" si="15"/>
        <v>0</v>
      </c>
      <c r="I191" s="17" t="s">
        <v>5</v>
      </c>
    </row>
    <row r="192" spans="2:9" ht="12.75">
      <c r="B192" s="14"/>
      <c r="C192" s="17"/>
      <c r="D192" s="17"/>
      <c r="E192" s="17" t="s">
        <v>5</v>
      </c>
      <c r="F192" s="18"/>
      <c r="G192" s="17"/>
      <c r="H192" s="17"/>
      <c r="I192" s="17"/>
    </row>
    <row r="193" spans="2:9" ht="12.75">
      <c r="B193" s="14"/>
      <c r="C193" s="17"/>
      <c r="D193" s="17"/>
      <c r="E193" s="17">
        <f>SUM(E12:E192)</f>
        <v>98827.24410183045</v>
      </c>
      <c r="F193" s="18"/>
      <c r="G193" s="17"/>
      <c r="H193" s="17"/>
      <c r="I193" s="17"/>
    </row>
  </sheetData>
  <sheetProtection password="DD15" sheet="1" objects="1" scenarios="1"/>
  <hyperlinks>
    <hyperlink ref="F2" r:id="rId1" display="HTTP://WWW.BLOG.JOETAXPAYER.COM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Anon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